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ssukngwob\Documents\nssu\★★★R8(26)_県同窓会\そ　R8(26)総会260613\"/>
    </mc:Choice>
  </mc:AlternateContent>
  <xr:revisionPtr revIDLastSave="0" documentId="13_ncr:1_{213DC526-2DE5-4C1A-AC36-7959C99CA904}" xr6:coauthVersionLast="47" xr6:coauthVersionMax="47" xr10:uidLastSave="{00000000-0000-0000-0000-000000000000}"/>
  <bookViews>
    <workbookView xWindow="-110" yWindow="-110" windowWidth="19420" windowHeight="10300" tabRatio="886" activeTab="1" xr2:uid="{00000000-000D-0000-FFFF-FFFF00000000}"/>
  </bookViews>
  <sheets>
    <sheet name="R８(26)特別会計Ⅰ予算書" sheetId="34" r:id="rId1"/>
    <sheet name="R8(26)特別会計Ⅱ予算書" sheetId="35" r:id="rId2"/>
    <sheet name="R７特別会計 出納簿" sheetId="60" r:id="rId3"/>
    <sheet name="R7(25)特別会計Ⅰ決算書" sheetId="61" r:id="rId4"/>
    <sheet name="R7(25)特別会計Ⅱ決算書" sheetId="62" r:id="rId5"/>
    <sheet name="収入伝票" sheetId="1" r:id="rId6"/>
    <sheet name="支払伝票" sheetId="3" r:id="rId7"/>
    <sheet name="Sheet1" sheetId="23" r:id="rId8"/>
    <sheet name="Sheet2" sheetId="24" r:id="rId9"/>
  </sheets>
  <definedNames>
    <definedName name="_xlnm._FilterDatabase" localSheetId="2" hidden="1">'R７特別会計 出納簿'!$E$1:$E$19</definedName>
    <definedName name="_xlnm.Print_Area" localSheetId="3">'R7(25)特別会計Ⅰ決算書'!$A$2:$M$43</definedName>
    <definedName name="_xlnm.Print_Area" localSheetId="4">'R7(25)特別会計Ⅱ決算書'!$A$2:$M$46</definedName>
    <definedName name="_xlnm.Print_Area" localSheetId="2">'R７特別会計 出納簿'!$A$1:$N$20</definedName>
    <definedName name="_xlnm.Print_Area" localSheetId="0">'R８(26)特別会計Ⅰ予算書'!$A$1:$M$31</definedName>
    <definedName name="_xlnm.Print_Area" localSheetId="1">'R8(26)特別会計Ⅱ予算書'!$A$1:$M$31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35" l="1"/>
  <c r="C26" i="35"/>
  <c r="I25" i="35"/>
  <c r="N15" i="35"/>
  <c r="I13" i="35"/>
  <c r="I12" i="35"/>
  <c r="I11" i="35"/>
  <c r="I10" i="35"/>
  <c r="I11" i="34"/>
  <c r="I10" i="34"/>
  <c r="I9" i="34"/>
  <c r="N32" i="62"/>
  <c r="E25" i="62"/>
  <c r="I24" i="62"/>
  <c r="N23" i="62"/>
  <c r="C23" i="62" s="1"/>
  <c r="I23" i="62" s="1"/>
  <c r="N22" i="62"/>
  <c r="C22" i="62"/>
  <c r="I22" i="62" s="1"/>
  <c r="N21" i="62"/>
  <c r="C21" i="62" s="1"/>
  <c r="I19" i="62"/>
  <c r="I18" i="62"/>
  <c r="G13" i="62"/>
  <c r="G22" i="62" s="1"/>
  <c r="G25" i="62" s="1"/>
  <c r="E13" i="62"/>
  <c r="N12" i="62"/>
  <c r="C12" i="62" s="1"/>
  <c r="I12" i="62" s="1"/>
  <c r="N11" i="62"/>
  <c r="C11" i="62"/>
  <c r="I11" i="62" s="1"/>
  <c r="I10" i="62"/>
  <c r="I9" i="62"/>
  <c r="G8" i="62"/>
  <c r="E8" i="62"/>
  <c r="C8" i="62"/>
  <c r="C13" i="62" s="1"/>
  <c r="G23" i="61"/>
  <c r="C22" i="61"/>
  <c r="I22" i="61" s="1"/>
  <c r="N21" i="61"/>
  <c r="C21" i="61" s="1"/>
  <c r="I21" i="61" s="1"/>
  <c r="N20" i="61"/>
  <c r="C20" i="61" s="1"/>
  <c r="I20" i="61" s="1"/>
  <c r="N19" i="61"/>
  <c r="C19" i="61"/>
  <c r="I19" i="61" s="1"/>
  <c r="O18" i="61"/>
  <c r="N18" i="61" s="1"/>
  <c r="C18" i="61" s="1"/>
  <c r="E17" i="61"/>
  <c r="E23" i="61" s="1"/>
  <c r="N15" i="61"/>
  <c r="C15" i="61" s="1"/>
  <c r="G11" i="61"/>
  <c r="E11" i="61"/>
  <c r="C10" i="61"/>
  <c r="I10" i="61" s="1"/>
  <c r="I9" i="61"/>
  <c r="C9" i="61"/>
  <c r="N8" i="61"/>
  <c r="C8" i="61" s="1"/>
  <c r="I23" i="60"/>
  <c r="I22" i="60"/>
  <c r="K23" i="60" s="1"/>
  <c r="N3" i="60"/>
  <c r="N4" i="60" s="1"/>
  <c r="N5" i="60" s="1"/>
  <c r="N6" i="60" s="1"/>
  <c r="N7" i="60" s="1"/>
  <c r="N8" i="60" s="1"/>
  <c r="N9" i="60" s="1"/>
  <c r="N10" i="60" s="1"/>
  <c r="N11" i="60" s="1"/>
  <c r="N12" i="60" s="1"/>
  <c r="N13" i="60" s="1"/>
  <c r="N14" i="60" s="1"/>
  <c r="N15" i="60" s="1"/>
  <c r="N16" i="60" s="1"/>
  <c r="N17" i="60" s="1"/>
  <c r="N19" i="60" s="1"/>
  <c r="N24" i="34"/>
  <c r="C24" i="34" s="1"/>
  <c r="I24" i="34" s="1"/>
  <c r="N18" i="34"/>
  <c r="C17" i="34" s="1"/>
  <c r="I17" i="34" s="1"/>
  <c r="N23" i="34"/>
  <c r="C23" i="34" s="1"/>
  <c r="I23" i="34" s="1"/>
  <c r="N22" i="34"/>
  <c r="C22" i="34" s="1"/>
  <c r="N21" i="34"/>
  <c r="C21" i="34" s="1"/>
  <c r="O20" i="34"/>
  <c r="N20" i="34" s="1"/>
  <c r="C20" i="34" s="1"/>
  <c r="I20" i="34" s="1"/>
  <c r="I26" i="35" l="1"/>
  <c r="I15" i="61"/>
  <c r="C23" i="61"/>
  <c r="C25" i="62"/>
  <c r="I21" i="62"/>
  <c r="C28" i="62"/>
  <c r="N26" i="62"/>
  <c r="I13" i="62"/>
  <c r="I18" i="61"/>
  <c r="C17" i="61"/>
  <c r="I17" i="61" s="1"/>
  <c r="I8" i="61"/>
  <c r="C11" i="61"/>
  <c r="I8" i="62"/>
  <c r="E19" i="34"/>
  <c r="E25" i="34" s="1"/>
  <c r="G26" i="35"/>
  <c r="I24" i="35"/>
  <c r="I23" i="35"/>
  <c r="I22" i="35"/>
  <c r="I20" i="35"/>
  <c r="I19" i="35"/>
  <c r="G9" i="35"/>
  <c r="G14" i="35" s="1"/>
  <c r="E9" i="35"/>
  <c r="E14" i="35" s="1"/>
  <c r="C9" i="35"/>
  <c r="G25" i="34"/>
  <c r="I22" i="34"/>
  <c r="I21" i="34"/>
  <c r="C19" i="34"/>
  <c r="G12" i="34"/>
  <c r="E12" i="34"/>
  <c r="C12" i="34"/>
  <c r="I9" i="35" l="1"/>
  <c r="N14" i="35" s="1"/>
  <c r="C14" i="35"/>
  <c r="N26" i="35"/>
  <c r="I12" i="34"/>
  <c r="I19" i="34"/>
  <c r="C25" i="34"/>
  <c r="I25" i="34" s="1"/>
  <c r="I11" i="61"/>
  <c r="C25" i="61"/>
  <c r="I23" i="61"/>
  <c r="C27" i="61"/>
  <c r="C30" i="62"/>
  <c r="C32" i="62" s="1"/>
  <c r="I25" i="62"/>
  <c r="I14" i="35" l="1"/>
  <c r="C32" i="35"/>
  <c r="C34" i="35" s="1"/>
  <c r="C29" i="61"/>
</calcChain>
</file>

<file path=xl/sharedStrings.xml><?xml version="1.0" encoding="utf-8"?>
<sst xmlns="http://schemas.openxmlformats.org/spreadsheetml/2006/main" count="338" uniqueCount="157">
  <si>
    <t>収　入　伝　票</t>
    <rPh sb="0" eb="1">
      <t>オサム</t>
    </rPh>
    <rPh sb="2" eb="3">
      <t>イ</t>
    </rPh>
    <rPh sb="4" eb="5">
      <t>デン</t>
    </rPh>
    <rPh sb="6" eb="7">
      <t>ヒョウ</t>
    </rPh>
    <phoneticPr fontId="1"/>
  </si>
  <si>
    <t>№</t>
    <phoneticPr fontId="1"/>
  </si>
  <si>
    <t>拾</t>
    <rPh sb="0" eb="1">
      <t>ジュウ</t>
    </rPh>
    <phoneticPr fontId="1"/>
  </si>
  <si>
    <t>拾万</t>
    <rPh sb="0" eb="1">
      <t>ジュウ</t>
    </rPh>
    <rPh sb="1" eb="2">
      <t>マン</t>
    </rPh>
    <phoneticPr fontId="1"/>
  </si>
  <si>
    <t>万</t>
    <rPh sb="0" eb="1">
      <t>マン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</si>
  <si>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</si>
  <si>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</si>
  <si>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円</t>
    <rPh sb="0" eb="1">
      <t>エン</t>
    </rPh>
    <phoneticPr fontId="1"/>
  </si>
  <si>
    <t>但し</t>
    <rPh sb="0" eb="1">
      <t>タダ</t>
    </rPh>
    <phoneticPr fontId="1"/>
  </si>
  <si>
    <t>項目１</t>
    <rPh sb="0" eb="2">
      <t>コウモク</t>
    </rPh>
    <phoneticPr fontId="1"/>
  </si>
  <si>
    <t>項目２</t>
    <rPh sb="0" eb="2">
      <t>コウモク</t>
    </rPh>
    <phoneticPr fontId="1"/>
  </si>
  <si>
    <t>項目３</t>
    <rPh sb="0" eb="2">
      <t>コウモク</t>
    </rPh>
    <phoneticPr fontId="1"/>
  </si>
  <si>
    <t>令和３年度　日本体育大学神奈川県同窓会</t>
    <rPh sb="0" eb="2">
      <t>レイワ</t>
    </rPh>
    <rPh sb="3" eb="5">
      <t>ネンド</t>
    </rPh>
    <rPh sb="6" eb="8">
      <t>ニッポン</t>
    </rPh>
    <rPh sb="8" eb="10">
      <t>タイイク</t>
    </rPh>
    <rPh sb="10" eb="12">
      <t>ダイガク</t>
    </rPh>
    <rPh sb="12" eb="16">
      <t>カナガワケン</t>
    </rPh>
    <rPh sb="16" eb="19">
      <t>ドウソウカイ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</si>
  <si>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</si>
  <si>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</si>
  <si>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</si>
  <si>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</si>
  <si>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支　出　伝　票</t>
    <rPh sb="0" eb="1">
      <t>シ</t>
    </rPh>
    <rPh sb="2" eb="3">
      <t>デ</t>
    </rPh>
    <rPh sb="4" eb="5">
      <t>デン</t>
    </rPh>
    <rPh sb="6" eb="7">
      <t>ヒョウ</t>
    </rPh>
    <phoneticPr fontId="1"/>
  </si>
  <si>
    <t>【収入の部】</t>
    <rPh sb="1" eb="3">
      <t>シュウニュウ</t>
    </rPh>
    <rPh sb="4" eb="5">
      <t>ブ</t>
    </rPh>
    <phoneticPr fontId="1"/>
  </si>
  <si>
    <t>差引</t>
    <rPh sb="0" eb="2">
      <t>サシヒキ</t>
    </rPh>
    <phoneticPr fontId="1"/>
  </si>
  <si>
    <t>【支出の部】</t>
    <rPh sb="1" eb="3">
      <t>シシュツ</t>
    </rPh>
    <rPh sb="4" eb="5">
      <t>ブ</t>
    </rPh>
    <phoneticPr fontId="1"/>
  </si>
  <si>
    <t>内　　　訳</t>
    <rPh sb="0" eb="1">
      <t>ナイ</t>
    </rPh>
    <rPh sb="4" eb="5">
      <t>ヤク</t>
    </rPh>
    <phoneticPr fontId="1"/>
  </si>
  <si>
    <t>項　　　目</t>
    <rPh sb="0" eb="1">
      <t>コウ</t>
    </rPh>
    <rPh sb="4" eb="5">
      <t>メ</t>
    </rPh>
    <phoneticPr fontId="1"/>
  </si>
  <si>
    <t>教育実習対策事業補助</t>
    <rPh sb="0" eb="2">
      <t>キョウイク</t>
    </rPh>
    <rPh sb="2" eb="4">
      <t>ジッシュウ</t>
    </rPh>
    <rPh sb="4" eb="6">
      <t>タイサク</t>
    </rPh>
    <rPh sb="6" eb="8">
      <t>ジギョウ</t>
    </rPh>
    <rPh sb="8" eb="10">
      <t>ホジョ</t>
    </rPh>
    <phoneticPr fontId="1"/>
  </si>
  <si>
    <t>指導</t>
    <rPh sb="0" eb="2">
      <t>シドウ</t>
    </rPh>
    <phoneticPr fontId="1"/>
  </si>
  <si>
    <t>旅費</t>
    <rPh sb="0" eb="2">
      <t>リョヒ</t>
    </rPh>
    <phoneticPr fontId="1"/>
  </si>
  <si>
    <t>運営</t>
    <rPh sb="0" eb="2">
      <t>ウンエイ</t>
    </rPh>
    <phoneticPr fontId="1"/>
  </si>
  <si>
    <t>通信連絡費</t>
    <rPh sb="0" eb="2">
      <t>ツウシン</t>
    </rPh>
    <rPh sb="2" eb="5">
      <t>レンラクヒ</t>
    </rPh>
    <phoneticPr fontId="1"/>
  </si>
  <si>
    <t>予備費</t>
    <rPh sb="0" eb="3">
      <t>ヨビヒ</t>
    </rPh>
    <phoneticPr fontId="1"/>
  </si>
  <si>
    <t>合計</t>
    <rPh sb="0" eb="2">
      <t>ゴウケイ</t>
    </rPh>
    <phoneticPr fontId="1"/>
  </si>
  <si>
    <t>教育実習生巡回指導委託金</t>
    <rPh sb="0" eb="2">
      <t>キョウイク</t>
    </rPh>
    <rPh sb="2" eb="5">
      <t>ジッシュウセイ</t>
    </rPh>
    <rPh sb="5" eb="7">
      <t>ジュンカイ</t>
    </rPh>
    <rPh sb="7" eb="9">
      <t>シドウ</t>
    </rPh>
    <rPh sb="9" eb="12">
      <t>イタクキン</t>
    </rPh>
    <phoneticPr fontId="1"/>
  </si>
  <si>
    <t>雑収入</t>
    <rPh sb="0" eb="3">
      <t>ザツシュウニュウ</t>
    </rPh>
    <phoneticPr fontId="1"/>
  </si>
  <si>
    <t>利息</t>
    <rPh sb="0" eb="2">
      <t>リソク</t>
    </rPh>
    <phoneticPr fontId="1"/>
  </si>
  <si>
    <t>基金繰り入れ</t>
    <rPh sb="0" eb="2">
      <t>キキン</t>
    </rPh>
    <rPh sb="2" eb="3">
      <t>ク</t>
    </rPh>
    <rPh sb="4" eb="5">
      <t>イ</t>
    </rPh>
    <phoneticPr fontId="1"/>
  </si>
  <si>
    <t>前年度繰越金</t>
    <rPh sb="0" eb="3">
      <t>ゼンネンド</t>
    </rPh>
    <rPh sb="3" eb="6">
      <t>クリコシキン</t>
    </rPh>
    <phoneticPr fontId="1"/>
  </si>
  <si>
    <t>特会Ⅱ（基金）</t>
    <rPh sb="0" eb="1">
      <t>トク</t>
    </rPh>
    <rPh sb="1" eb="2">
      <t>カイ</t>
    </rPh>
    <rPh sb="4" eb="6">
      <t>キキン</t>
    </rPh>
    <phoneticPr fontId="1"/>
  </si>
  <si>
    <t>大学事業支援事業</t>
    <rPh sb="0" eb="2">
      <t>ダイガク</t>
    </rPh>
    <rPh sb="2" eb="4">
      <t>ジギョウ</t>
    </rPh>
    <rPh sb="4" eb="6">
      <t>シエン</t>
    </rPh>
    <rPh sb="6" eb="8">
      <t>ジギョウ</t>
    </rPh>
    <phoneticPr fontId="1"/>
  </si>
  <si>
    <t>通信運搬費</t>
    <rPh sb="0" eb="2">
      <t>ツウシン</t>
    </rPh>
    <rPh sb="2" eb="5">
      <t>ウンパンヒ</t>
    </rPh>
    <phoneticPr fontId="1"/>
  </si>
  <si>
    <t>同窓会運営繰り出し</t>
    <rPh sb="0" eb="3">
      <t>ドウソウカイ</t>
    </rPh>
    <rPh sb="3" eb="5">
      <t>ウンエイ</t>
    </rPh>
    <rPh sb="5" eb="6">
      <t>ク</t>
    </rPh>
    <rPh sb="7" eb="8">
      <t>ダ</t>
    </rPh>
    <phoneticPr fontId="1"/>
  </si>
  <si>
    <t>基金積立繰り出し</t>
    <rPh sb="0" eb="2">
      <t>キキン</t>
    </rPh>
    <rPh sb="2" eb="4">
      <t>ツミタテ</t>
    </rPh>
    <rPh sb="4" eb="5">
      <t>ク</t>
    </rPh>
    <rPh sb="6" eb="7">
      <t>ダ</t>
    </rPh>
    <phoneticPr fontId="1"/>
  </si>
  <si>
    <t>（単位：円）</t>
    <rPh sb="1" eb="3">
      <t>タンイ</t>
    </rPh>
    <rPh sb="4" eb="5">
      <t>エン</t>
    </rPh>
    <phoneticPr fontId="1"/>
  </si>
  <si>
    <t>大学・校友課・保護者会参画事業等</t>
    <rPh sb="0" eb="2">
      <t>ダイガク</t>
    </rPh>
    <rPh sb="3" eb="5">
      <t>コウユウ</t>
    </rPh>
    <rPh sb="5" eb="6">
      <t>カ</t>
    </rPh>
    <rPh sb="7" eb="11">
      <t>ホゴシャカイ</t>
    </rPh>
    <rPh sb="11" eb="13">
      <t>サンカク</t>
    </rPh>
    <rPh sb="13" eb="15">
      <t>ジギョウ</t>
    </rPh>
    <rPh sb="15" eb="16">
      <t>トウ</t>
    </rPh>
    <phoneticPr fontId="1"/>
  </si>
  <si>
    <t>送料・切手・封筒等</t>
    <rPh sb="0" eb="2">
      <t>ソウリョウ</t>
    </rPh>
    <rPh sb="3" eb="5">
      <t>キッテ</t>
    </rPh>
    <rPh sb="6" eb="8">
      <t>フウトウ</t>
    </rPh>
    <rPh sb="8" eb="9">
      <t>トウ</t>
    </rPh>
    <phoneticPr fontId="1"/>
  </si>
  <si>
    <t>　R元年度まで【事務教経費（５万）＋直接指導費用（実習生一人１万×実習人数）】が委託費として入金されてきたが、コロナ対策としてR2年度より実習生に対しての直接対面指導がなくなり、入金は事務経費のみとなっている。地区で学ぶ実習生の教職に係る講座は、たいへん有意義なものであったので、事業の経費として基金を活用して対応する。基本的にはR4年度と同様にR５年度も予算立てする。ただし、R元年度以前のように直接指導費用が委託費として入金された場合、基金の活用はしないものとする。</t>
    <rPh sb="2" eb="5">
      <t>ガンネンド</t>
    </rPh>
    <rPh sb="8" eb="10">
      <t>ジム</t>
    </rPh>
    <rPh sb="10" eb="11">
      <t>キョウ</t>
    </rPh>
    <rPh sb="11" eb="13">
      <t>ケイヒ</t>
    </rPh>
    <rPh sb="15" eb="16">
      <t>マン</t>
    </rPh>
    <rPh sb="18" eb="20">
      <t>チョクセツ</t>
    </rPh>
    <rPh sb="20" eb="22">
      <t>シドウ</t>
    </rPh>
    <rPh sb="22" eb="24">
      <t>ヒヨウ</t>
    </rPh>
    <rPh sb="25" eb="28">
      <t>ジッシュウセイ</t>
    </rPh>
    <rPh sb="28" eb="30">
      <t>ヒトリ</t>
    </rPh>
    <rPh sb="31" eb="32">
      <t>マン</t>
    </rPh>
    <rPh sb="33" eb="35">
      <t>ジッシュウ</t>
    </rPh>
    <rPh sb="35" eb="37">
      <t>ニンズウ</t>
    </rPh>
    <rPh sb="40" eb="43">
      <t>イタクヒ</t>
    </rPh>
    <rPh sb="46" eb="48">
      <t>ニュウキン</t>
    </rPh>
    <rPh sb="58" eb="60">
      <t>タイサク</t>
    </rPh>
    <rPh sb="65" eb="67">
      <t>ネンド</t>
    </rPh>
    <rPh sb="69" eb="72">
      <t>ジッシュウセイ</t>
    </rPh>
    <rPh sb="73" eb="74">
      <t>タイ</t>
    </rPh>
    <rPh sb="77" eb="79">
      <t>チョクセツ</t>
    </rPh>
    <rPh sb="79" eb="81">
      <t>タイメン</t>
    </rPh>
    <rPh sb="81" eb="83">
      <t>シドウ</t>
    </rPh>
    <rPh sb="89" eb="91">
      <t>ニュウキン</t>
    </rPh>
    <rPh sb="92" eb="94">
      <t>ジム</t>
    </rPh>
    <rPh sb="94" eb="96">
      <t>ケイヒ</t>
    </rPh>
    <rPh sb="105" eb="107">
      <t>チク</t>
    </rPh>
    <rPh sb="108" eb="109">
      <t>マナ</t>
    </rPh>
    <rPh sb="110" eb="113">
      <t>ジッシュウセイ</t>
    </rPh>
    <rPh sb="114" eb="116">
      <t>キョウショク</t>
    </rPh>
    <rPh sb="117" eb="118">
      <t>カカ</t>
    </rPh>
    <rPh sb="119" eb="121">
      <t>コウザ</t>
    </rPh>
    <rPh sb="127" eb="130">
      <t>ユウイギ</t>
    </rPh>
    <rPh sb="140" eb="142">
      <t>ジギョウ</t>
    </rPh>
    <rPh sb="143" eb="145">
      <t>ケイヒ</t>
    </rPh>
    <rPh sb="148" eb="150">
      <t>キキン</t>
    </rPh>
    <rPh sb="151" eb="153">
      <t>カツヨウ</t>
    </rPh>
    <rPh sb="155" eb="157">
      <t>タイオウ</t>
    </rPh>
    <rPh sb="160" eb="163">
      <t>キホンテキ</t>
    </rPh>
    <rPh sb="167" eb="169">
      <t>ネンド</t>
    </rPh>
    <rPh sb="170" eb="172">
      <t>ドウヨウ</t>
    </rPh>
    <rPh sb="175" eb="177">
      <t>ネンド</t>
    </rPh>
    <rPh sb="190" eb="193">
      <t>ガンネンド</t>
    </rPh>
    <rPh sb="193" eb="195">
      <t>イゼン</t>
    </rPh>
    <rPh sb="199" eb="203">
      <t>チョクセツシドウ</t>
    </rPh>
    <rPh sb="203" eb="205">
      <t>ヒヨウ</t>
    </rPh>
    <rPh sb="206" eb="209">
      <t>イタクヒ</t>
    </rPh>
    <rPh sb="212" eb="214">
      <t>ニュウキン</t>
    </rPh>
    <rPh sb="217" eb="219">
      <t>バアイ</t>
    </rPh>
    <rPh sb="220" eb="222">
      <t>キキン</t>
    </rPh>
    <rPh sb="223" eb="225">
      <t>カツヨウ</t>
    </rPh>
    <phoneticPr fontId="1"/>
  </si>
  <si>
    <t>R５年度決算額</t>
    <rPh sb="2" eb="4">
      <t>ネンド</t>
    </rPh>
    <rPh sb="4" eb="6">
      <t>ケッサン</t>
    </rPh>
    <rPh sb="6" eb="7">
      <t>ガク</t>
    </rPh>
    <phoneticPr fontId="1"/>
  </si>
  <si>
    <t>令和６年　３月　　日</t>
    <rPh sb="0" eb="2">
      <t>レイワ</t>
    </rPh>
    <rPh sb="3" eb="4">
      <t>ネン</t>
    </rPh>
    <rPh sb="6" eb="7">
      <t>ガツ</t>
    </rPh>
    <rPh sb="9" eb="10">
      <t>ニチ</t>
    </rPh>
    <phoneticPr fontId="1"/>
  </si>
  <si>
    <t>特別会計Ⅰへ繰出し</t>
    <rPh sb="0" eb="2">
      <t>トクベツ</t>
    </rPh>
    <rPh sb="2" eb="4">
      <t>カイケイ</t>
    </rPh>
    <rPh sb="6" eb="8">
      <t>クリダ</t>
    </rPh>
    <phoneticPr fontId="1"/>
  </si>
  <si>
    <t>外郭団体事業対策費</t>
    <rPh sb="0" eb="4">
      <t>ガイカクダンタイ</t>
    </rPh>
    <rPh sb="4" eb="6">
      <t>ジギョウ</t>
    </rPh>
    <rPh sb="6" eb="9">
      <t>タイサクヒ</t>
    </rPh>
    <phoneticPr fontId="1"/>
  </si>
  <si>
    <t>―</t>
    <phoneticPr fontId="1"/>
  </si>
  <si>
    <t>特会Ⅰ
（委託事業）</t>
    <rPh sb="0" eb="1">
      <t>トク</t>
    </rPh>
    <rPh sb="1" eb="2">
      <t>カイ</t>
    </rPh>
    <rPh sb="5" eb="7">
      <t>イタク</t>
    </rPh>
    <rPh sb="7" eb="9">
      <t>ジギョウ</t>
    </rPh>
    <phoneticPr fontId="1"/>
  </si>
  <si>
    <t>合　　計</t>
    <rPh sb="0" eb="1">
      <t>ア</t>
    </rPh>
    <rPh sb="3" eb="4">
      <t>ケイ</t>
    </rPh>
    <phoneticPr fontId="1"/>
  </si>
  <si>
    <t>　経費</t>
    <rPh sb="1" eb="3">
      <t>ケイヒ</t>
    </rPh>
    <phoneticPr fontId="1"/>
  </si>
  <si>
    <t>特別会計Ⅱより繰入れ</t>
    <rPh sb="0" eb="4">
      <t>トクベツカイケイ</t>
    </rPh>
    <rPh sb="7" eb="9">
      <t>クリイ</t>
    </rPh>
    <phoneticPr fontId="1"/>
  </si>
  <si>
    <t>R７年度予算額</t>
    <rPh sb="2" eb="4">
      <t>ネンド</t>
    </rPh>
    <rPh sb="4" eb="7">
      <t>ヨサンガク</t>
    </rPh>
    <phoneticPr fontId="1"/>
  </si>
  <si>
    <t>R７年度予算額</t>
    <rPh sb="2" eb="4">
      <t>ネンド</t>
    </rPh>
    <rPh sb="4" eb="6">
      <t>ヨサン</t>
    </rPh>
    <rPh sb="6" eb="7">
      <t>ガク</t>
    </rPh>
    <phoneticPr fontId="1"/>
  </si>
  <si>
    <t>残額</t>
    <rPh sb="0" eb="2">
      <t>ザンガク</t>
    </rPh>
    <phoneticPr fontId="1"/>
  </si>
  <si>
    <t>教育実習反省会等会場費</t>
    <rPh sb="0" eb="4">
      <t>キョウイクジッシュウ</t>
    </rPh>
    <rPh sb="4" eb="7">
      <t>ハンセイカイ</t>
    </rPh>
    <rPh sb="7" eb="8">
      <t>トウ</t>
    </rPh>
    <rPh sb="8" eb="11">
      <t>カイジョウヒギカイジョウ</t>
    </rPh>
    <phoneticPr fontId="1"/>
  </si>
  <si>
    <t>全体会、反省会参加旅費</t>
    <rPh sb="0" eb="3">
      <t>ゼンタイカイ</t>
    </rPh>
    <rPh sb="4" eb="7">
      <t>ハンセイカイ</t>
    </rPh>
    <rPh sb="7" eb="9">
      <t>サンカ</t>
    </rPh>
    <rPh sb="9" eb="11">
      <t>リョヒ</t>
    </rPh>
    <phoneticPr fontId="1"/>
  </si>
  <si>
    <t>地区外特別派遣・学習会等運営
各地区教育実習対策指導（１地区50,000円）</t>
    <rPh sb="15" eb="18">
      <t>カクチク</t>
    </rPh>
    <rPh sb="18" eb="20">
      <t>キョウイク</t>
    </rPh>
    <rPh sb="20" eb="22">
      <t>ジッシュウ</t>
    </rPh>
    <rPh sb="22" eb="24">
      <t>タイサク</t>
    </rPh>
    <rPh sb="24" eb="26">
      <t>シドウ</t>
    </rPh>
    <rPh sb="28" eb="30">
      <t>チク</t>
    </rPh>
    <rPh sb="36" eb="37">
      <t>エン</t>
    </rPh>
    <phoneticPr fontId="1"/>
  </si>
  <si>
    <t>日付</t>
    <rPh sb="0" eb="2">
      <t>ヒヅケ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</si>
  <si>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</si>
  <si>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</si>
  <si>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巡回指導委託金</t>
    <rPh sb="0" eb="2">
      <t>ジュンカイ</t>
    </rPh>
    <rPh sb="2" eb="4">
      <t>シドウ</t>
    </rPh>
    <rPh sb="4" eb="7">
      <t>イタクキン</t>
    </rPh>
    <phoneticPr fontId="1"/>
  </si>
  <si>
    <t>手数料</t>
    <rPh sb="0" eb="3">
      <t>テスウリョウ</t>
    </rPh>
    <phoneticPr fontId="1"/>
  </si>
  <si>
    <t>操出金</t>
    <rPh sb="0" eb="3">
      <t>クリダシキン</t>
    </rPh>
    <phoneticPr fontId="1"/>
  </si>
  <si>
    <t>一般会計口座へ繰出し</t>
    <rPh sb="0" eb="6">
      <t>イッパンカイケイコウザ</t>
    </rPh>
    <rPh sb="7" eb="9">
      <t>クリダ</t>
    </rPh>
    <phoneticPr fontId="1"/>
  </si>
  <si>
    <t>教育実習委託事業繰り出し</t>
    <rPh sb="0" eb="4">
      <t>キョウイクジッシュウ</t>
    </rPh>
    <rPh sb="4" eb="6">
      <t>イタク</t>
    </rPh>
    <rPh sb="6" eb="8">
      <t>ジギョウ</t>
    </rPh>
    <rPh sb="8" eb="9">
      <t>ク</t>
    </rPh>
    <rPh sb="10" eb="11">
      <t>ダ</t>
    </rPh>
    <phoneticPr fontId="1"/>
  </si>
  <si>
    <t>小　110,000円（@10,000×11人）
中高（54名　定額535，000</t>
    <rPh sb="0" eb="1">
      <t>ショウ</t>
    </rPh>
    <rPh sb="9" eb="10">
      <t>エン</t>
    </rPh>
    <rPh sb="21" eb="22">
      <t>ニン</t>
    </rPh>
    <rPh sb="24" eb="26">
      <t>チュウコウ</t>
    </rPh>
    <rPh sb="29" eb="30">
      <t>メイ</t>
    </rPh>
    <rPh sb="31" eb="33">
      <t>テイガク</t>
    </rPh>
    <phoneticPr fontId="1"/>
  </si>
  <si>
    <t>一般会計口座へ繰出し　振込手数料</t>
    <rPh sb="0" eb="2">
      <t>イッパン</t>
    </rPh>
    <rPh sb="2" eb="4">
      <t>カイケイ</t>
    </rPh>
    <rPh sb="4" eb="6">
      <t>コウザ</t>
    </rPh>
    <rPh sb="7" eb="9">
      <t>クリダ</t>
    </rPh>
    <rPh sb="11" eb="13">
      <t>フリコミ</t>
    </rPh>
    <rPh sb="13" eb="16">
      <t>テスウリョウ</t>
    </rPh>
    <phoneticPr fontId="1"/>
  </si>
  <si>
    <t>寄付等（利息は、特別会計Ⅱに計上）</t>
    <rPh sb="0" eb="2">
      <t>キフ</t>
    </rPh>
    <rPh sb="2" eb="3">
      <t>トウ</t>
    </rPh>
    <rPh sb="4" eb="6">
      <t>リソク</t>
    </rPh>
    <rPh sb="8" eb="12">
      <t>トクベツカイケイ</t>
    </rPh>
    <rPh sb="14" eb="16">
      <t>ケイジョウ</t>
    </rPh>
    <phoneticPr fontId="1"/>
  </si>
  <si>
    <t>切手、葉書、文具消耗品等</t>
    <rPh sb="0" eb="2">
      <t>キッテ</t>
    </rPh>
    <rPh sb="3" eb="5">
      <t>ハガキ</t>
    </rPh>
    <rPh sb="6" eb="8">
      <t>ブング</t>
    </rPh>
    <rPh sb="8" eb="11">
      <t>ショウモウヒン</t>
    </rPh>
    <rPh sb="11" eb="12">
      <t>トウ</t>
    </rPh>
    <phoneticPr fontId="1"/>
  </si>
  <si>
    <t>寄付、利息等</t>
    <rPh sb="0" eb="2">
      <t>キフ</t>
    </rPh>
    <rPh sb="3" eb="5">
      <t>リソク</t>
    </rPh>
    <rPh sb="5" eb="6">
      <t>トウ</t>
    </rPh>
    <phoneticPr fontId="1"/>
  </si>
  <si>
    <t>外郭団体特別事業・関東ブロック大会等対応会計
（参加費・祝い金等）</t>
    <rPh sb="0" eb="2">
      <t>ガイカク</t>
    </rPh>
    <rPh sb="2" eb="4">
      <t>ダンタイ</t>
    </rPh>
    <rPh sb="4" eb="6">
      <t>トクベツ</t>
    </rPh>
    <rPh sb="6" eb="8">
      <t>ジギョウ</t>
    </rPh>
    <rPh sb="9" eb="11">
      <t>カントウ</t>
    </rPh>
    <rPh sb="15" eb="17">
      <t>タイカイ</t>
    </rPh>
    <rPh sb="17" eb="18">
      <t>トウ</t>
    </rPh>
    <rPh sb="18" eb="22">
      <t>タイオウカイケイ</t>
    </rPh>
    <rPh sb="24" eb="27">
      <t>サンカヒ</t>
    </rPh>
    <rPh sb="28" eb="29">
      <t>イワ</t>
    </rPh>
    <rPh sb="30" eb="31">
      <t>キン</t>
    </rPh>
    <rPh sb="31" eb="32">
      <t>トウ</t>
    </rPh>
    <phoneticPr fontId="1"/>
  </si>
  <si>
    <t>発掘事業委託料</t>
    <rPh sb="0" eb="4">
      <t>ハックツジギョウ</t>
    </rPh>
    <rPh sb="4" eb="7">
      <t>イタクリョウ</t>
    </rPh>
    <phoneticPr fontId="1"/>
  </si>
  <si>
    <t>R1～R５年度卒業生　同窓会入会調査発送</t>
    <rPh sb="5" eb="7">
      <t>ネンド</t>
    </rPh>
    <rPh sb="7" eb="10">
      <t>ソツギョウセイ</t>
    </rPh>
    <rPh sb="11" eb="14">
      <t>ドウソウカイ</t>
    </rPh>
    <rPh sb="14" eb="18">
      <t>ニュウカイチョウサ</t>
    </rPh>
    <rPh sb="18" eb="20">
      <t>ハッソウ</t>
    </rPh>
    <phoneticPr fontId="1"/>
  </si>
  <si>
    <t>　同　　振込手数料：（㈱岡商店）</t>
    <rPh sb="1" eb="2">
      <t>ドウ</t>
    </rPh>
    <rPh sb="4" eb="9">
      <t>フリコミテスウリョウ</t>
    </rPh>
    <rPh sb="12" eb="15">
      <t>オカショウテン</t>
    </rPh>
    <phoneticPr fontId="1"/>
  </si>
  <si>
    <t>令和７年度決算後の残額</t>
    <rPh sb="0" eb="2">
      <t>レイワ</t>
    </rPh>
    <rPh sb="3" eb="5">
      <t>ネンド</t>
    </rPh>
    <rPh sb="5" eb="7">
      <t>ケッサン</t>
    </rPh>
    <rPh sb="7" eb="8">
      <t>ノチ</t>
    </rPh>
    <rPh sb="9" eb="11">
      <t>ザンガク</t>
    </rPh>
    <phoneticPr fontId="1"/>
  </si>
  <si>
    <t>令和７年度特別会計Ⅰ残額</t>
    <rPh sb="0" eb="2">
      <t>レイワ</t>
    </rPh>
    <rPh sb="3" eb="5">
      <t>ネンド</t>
    </rPh>
    <rPh sb="5" eb="9">
      <t>トクベツカイケイ</t>
    </rPh>
    <rPh sb="10" eb="12">
      <t>ザンガク</t>
    </rPh>
    <phoneticPr fontId="1"/>
  </si>
  <si>
    <t>令和７年度特別会計Ⅱ残額</t>
    <rPh sb="0" eb="2">
      <t>レイワ</t>
    </rPh>
    <rPh sb="3" eb="5">
      <t>ネンド</t>
    </rPh>
    <rPh sb="5" eb="9">
      <t>トクベツカイケイ</t>
    </rPh>
    <rPh sb="10" eb="12">
      <t>ザンガク</t>
    </rPh>
    <phoneticPr fontId="1"/>
  </si>
  <si>
    <t>日体大より　県同窓会事務費　50,000円
　謝礼　小：35人　　　　280，000円、
　　　　  中高：102人　　710,000円</t>
    <rPh sb="0" eb="3">
      <t>ニッタイダイ</t>
    </rPh>
    <rPh sb="6" eb="10">
      <t>ケンドウソウカイ</t>
    </rPh>
    <rPh sb="10" eb="13">
      <t>ジムヒ</t>
    </rPh>
    <rPh sb="20" eb="21">
      <t>エン</t>
    </rPh>
    <rPh sb="23" eb="25">
      <t>シャレイ</t>
    </rPh>
    <rPh sb="26" eb="27">
      <t>ショウ</t>
    </rPh>
    <rPh sb="30" eb="31">
      <t>ニン</t>
    </rPh>
    <rPh sb="42" eb="43">
      <t>エン</t>
    </rPh>
    <rPh sb="51" eb="53">
      <t>チュウコウ</t>
    </rPh>
    <rPh sb="57" eb="58">
      <t>ニン</t>
    </rPh>
    <rPh sb="67" eb="68">
      <t>エン</t>
    </rPh>
    <phoneticPr fontId="1"/>
  </si>
  <si>
    <t>教育実習運営費</t>
    <rPh sb="0" eb="4">
      <t>キョウイクジッシュウ</t>
    </rPh>
    <rPh sb="4" eb="7">
      <t>ウンエイヒ</t>
    </rPh>
    <phoneticPr fontId="1"/>
  </si>
  <si>
    <t>教育実習対策事業</t>
    <rPh sb="0" eb="4">
      <t>キョウイクジッシュウ</t>
    </rPh>
    <rPh sb="4" eb="6">
      <t>タイサク</t>
    </rPh>
    <rPh sb="6" eb="8">
      <t>ジギョウ</t>
    </rPh>
    <phoneticPr fontId="1"/>
  </si>
  <si>
    <t>湘南地区補助金</t>
    <rPh sb="0" eb="4">
      <t>ショウナンチク</t>
    </rPh>
    <rPh sb="4" eb="7">
      <t>ホジョキン</t>
    </rPh>
    <phoneticPr fontId="1"/>
  </si>
  <si>
    <t>特Ⅱ</t>
    <rPh sb="0" eb="1">
      <t>トク</t>
    </rPh>
    <phoneticPr fontId="1"/>
  </si>
  <si>
    <t>特Ⅰ</t>
    <rPh sb="0" eb="1">
      <t>トク</t>
    </rPh>
    <phoneticPr fontId="1"/>
  </si>
  <si>
    <t>教育実習指導費</t>
    <rPh sb="0" eb="4">
      <t>キョウイクジッシュウ</t>
    </rPh>
    <rPh sb="4" eb="6">
      <t>シドウ</t>
    </rPh>
    <rPh sb="6" eb="7">
      <t>ヒ</t>
    </rPh>
    <phoneticPr fontId="1"/>
  </si>
  <si>
    <t>巡回指導助成費　@3,000×130人＝390,000円
振込手数料　6,105円</t>
    <rPh sb="0" eb="2">
      <t>ジュンカイ</t>
    </rPh>
    <rPh sb="2" eb="7">
      <t>シドウジョセイヒ</t>
    </rPh>
    <rPh sb="18" eb="19">
      <t>ニン</t>
    </rPh>
    <rPh sb="27" eb="28">
      <t>エン</t>
    </rPh>
    <rPh sb="29" eb="31">
      <t>フリコミ</t>
    </rPh>
    <rPh sb="31" eb="34">
      <t>テスウリョウ</t>
    </rPh>
    <rPh sb="40" eb="41">
      <t>エン</t>
    </rPh>
    <phoneticPr fontId="1"/>
  </si>
  <si>
    <t>教育実習指導担当者宛て通信費（12/6支払い）</t>
    <rPh sb="0" eb="6">
      <t>キョウイクジッシュウシドウ</t>
    </rPh>
    <rPh sb="6" eb="10">
      <t>タントウシャア</t>
    </rPh>
    <rPh sb="11" eb="14">
      <t>ツウシンヒ</t>
    </rPh>
    <rPh sb="19" eb="21">
      <t>シハラ</t>
    </rPh>
    <phoneticPr fontId="1"/>
  </si>
  <si>
    <t>教育実習反省会　会場使用料（12/6支払い）</t>
    <rPh sb="0" eb="2">
      <t>キョウイク</t>
    </rPh>
    <rPh sb="2" eb="4">
      <t>ジッシュウ</t>
    </rPh>
    <rPh sb="4" eb="6">
      <t>ハンセイ</t>
    </rPh>
    <rPh sb="6" eb="7">
      <t>カイ</t>
    </rPh>
    <rPh sb="8" eb="10">
      <t>カイジョウ</t>
    </rPh>
    <rPh sb="10" eb="13">
      <t>シヨウリョウ</t>
    </rPh>
    <phoneticPr fontId="1"/>
  </si>
  <si>
    <t>令和８年度　特別会計Ⅰ（教育実習委託事業）予算（案）</t>
    <rPh sb="0" eb="2">
      <t>レイワ</t>
    </rPh>
    <rPh sb="3" eb="5">
      <t>ネンド</t>
    </rPh>
    <rPh sb="6" eb="8">
      <t>トクベツ</t>
    </rPh>
    <rPh sb="8" eb="10">
      <t>カイケイ</t>
    </rPh>
    <rPh sb="12" eb="14">
      <t>キョウイク</t>
    </rPh>
    <rPh sb="14" eb="16">
      <t>ジッシュウ</t>
    </rPh>
    <rPh sb="16" eb="18">
      <t>イタク</t>
    </rPh>
    <rPh sb="18" eb="20">
      <t>ジギョウ</t>
    </rPh>
    <rPh sb="21" eb="23">
      <t>ヨサン</t>
    </rPh>
    <rPh sb="24" eb="25">
      <t>アン</t>
    </rPh>
    <phoneticPr fontId="1"/>
  </si>
  <si>
    <t>R８年度予算額</t>
    <rPh sb="2" eb="4">
      <t>ネンド</t>
    </rPh>
    <rPh sb="4" eb="6">
      <t>ヨサン</t>
    </rPh>
    <rPh sb="6" eb="7">
      <t>ガク</t>
    </rPh>
    <phoneticPr fontId="1"/>
  </si>
  <si>
    <t>令和８年度　特別会計Ⅱ（基金積立）予算（案）</t>
    <rPh sb="0" eb="2">
      <t>レイワ</t>
    </rPh>
    <rPh sb="3" eb="5">
      <t>ネンド</t>
    </rPh>
    <rPh sb="6" eb="8">
      <t>トクベツ</t>
    </rPh>
    <rPh sb="8" eb="10">
      <t>カイケイ</t>
    </rPh>
    <rPh sb="12" eb="14">
      <t>キキン</t>
    </rPh>
    <rPh sb="14" eb="16">
      <t>ツミタテ</t>
    </rPh>
    <rPh sb="17" eb="19">
      <t>ヨサン</t>
    </rPh>
    <rPh sb="20" eb="21">
      <t>アン</t>
    </rPh>
    <phoneticPr fontId="1"/>
  </si>
  <si>
    <t>R８年度予算額</t>
    <rPh sb="2" eb="4">
      <t>ネンド</t>
    </rPh>
    <rPh sb="4" eb="7">
      <t>ヨサンガク</t>
    </rPh>
    <phoneticPr fontId="1"/>
  </si>
  <si>
    <t>一般会計繰入金</t>
    <rPh sb="0" eb="4">
      <t>イッパンカイケイ</t>
    </rPh>
    <rPh sb="4" eb="7">
      <t>クリイレキン</t>
    </rPh>
    <phoneticPr fontId="1"/>
  </si>
  <si>
    <t>発掘事業全国同窓会補助金</t>
    <rPh sb="0" eb="4">
      <t>ハックツジギョウ</t>
    </rPh>
    <rPh sb="4" eb="9">
      <t>ゼンコクドウソウカイ</t>
    </rPh>
    <rPh sb="9" eb="12">
      <t>ホジョキン</t>
    </rPh>
    <phoneticPr fontId="1"/>
  </si>
  <si>
    <t>教育実習指導担当者宛て通信費（2/7支払い）</t>
    <rPh sb="0" eb="6">
      <t>キョウイクジッシュウシドウ</t>
    </rPh>
    <rPh sb="6" eb="10">
      <t>タントウシャア</t>
    </rPh>
    <rPh sb="11" eb="14">
      <t>ツウシンヒ</t>
    </rPh>
    <rPh sb="18" eb="20">
      <t>シハラ</t>
    </rPh>
    <phoneticPr fontId="1"/>
  </si>
  <si>
    <t>令和６年度決算後の残額</t>
    <rPh sb="0" eb="2">
      <t>レイワ</t>
    </rPh>
    <rPh sb="3" eb="5">
      <t>ネンド</t>
    </rPh>
    <rPh sb="5" eb="7">
      <t>ケッサン</t>
    </rPh>
    <rPh sb="7" eb="8">
      <t>ノチ</t>
    </rPh>
    <rPh sb="9" eb="11">
      <t>ザンガク</t>
    </rPh>
    <phoneticPr fontId="1"/>
  </si>
  <si>
    <t>令和６年度特別会計Ⅰ残額</t>
    <rPh sb="0" eb="2">
      <t>レイワ</t>
    </rPh>
    <rPh sb="3" eb="5">
      <t>ネンド</t>
    </rPh>
    <rPh sb="5" eb="9">
      <t>トクベツカイケイ</t>
    </rPh>
    <rPh sb="10" eb="12">
      <t>ザンガク</t>
    </rPh>
    <phoneticPr fontId="1"/>
  </si>
  <si>
    <t>令和６年度特別会計Ⅱ残額</t>
    <rPh sb="0" eb="2">
      <t>レイワ</t>
    </rPh>
    <rPh sb="3" eb="5">
      <t>ネンド</t>
    </rPh>
    <rPh sb="5" eb="9">
      <t>トクベツカイケイ</t>
    </rPh>
    <rPh sb="10" eb="12">
      <t>ザンガク</t>
    </rPh>
    <phoneticPr fontId="1"/>
  </si>
  <si>
    <t>令和６年度からの繰越金</t>
    <rPh sb="0" eb="2">
      <t>レイワ</t>
    </rPh>
    <rPh sb="3" eb="5">
      <t>ネンド</t>
    </rPh>
    <rPh sb="8" eb="11">
      <t>クリコシキン</t>
    </rPh>
    <phoneticPr fontId="1"/>
  </si>
  <si>
    <t>令和７年度　　日本体育大学神奈川県同窓会　　特別会計　出納簿</t>
    <rPh sb="0" eb="2">
      <t>レイワ</t>
    </rPh>
    <rPh sb="3" eb="5">
      <t>ネンド</t>
    </rPh>
    <rPh sb="7" eb="9">
      <t>ニッポン</t>
    </rPh>
    <rPh sb="9" eb="11">
      <t>タイイク</t>
    </rPh>
    <rPh sb="11" eb="13">
      <t>ダイガク</t>
    </rPh>
    <rPh sb="13" eb="17">
      <t>カナガワケン</t>
    </rPh>
    <rPh sb="17" eb="20">
      <t>ドウソウカイ</t>
    </rPh>
    <rPh sb="22" eb="24">
      <t>トクベツ</t>
    </rPh>
    <rPh sb="24" eb="26">
      <t>カイケイ</t>
    </rPh>
    <rPh sb="27" eb="30">
      <t>スイトウボ</t>
    </rPh>
    <phoneticPr fontId="1"/>
  </si>
  <si>
    <t>　　監査の結果、すべての会計処理は適正であり、上記内容と相違ないことを認めます。</t>
    <rPh sb="2" eb="4">
      <t>カンサ</t>
    </rPh>
    <rPh sb="5" eb="7">
      <t>ケッカ</t>
    </rPh>
    <rPh sb="12" eb="16">
      <t>カイケイショリ</t>
    </rPh>
    <rPh sb="17" eb="19">
      <t>テキセイ</t>
    </rPh>
    <rPh sb="23" eb="27">
      <t>ジョウキナイヨウ</t>
    </rPh>
    <rPh sb="28" eb="30">
      <t>ソウイ</t>
    </rPh>
    <rPh sb="35" eb="36">
      <t>ミト</t>
    </rPh>
    <phoneticPr fontId="1"/>
  </si>
  <si>
    <t>監査報告</t>
    <rPh sb="0" eb="4">
      <t>カンサホウコク</t>
    </rPh>
    <phoneticPr fontId="1"/>
  </si>
  <si>
    <t>令和７年度の収支決算について、上記のとおり報告します。</t>
    <rPh sb="0" eb="2">
      <t>レイワ</t>
    </rPh>
    <rPh sb="3" eb="5">
      <t>ネンド</t>
    </rPh>
    <rPh sb="6" eb="8">
      <t>シュウシ</t>
    </rPh>
    <rPh sb="8" eb="10">
      <t>ケッサン</t>
    </rPh>
    <rPh sb="15" eb="17">
      <t>ジョウキ</t>
    </rPh>
    <rPh sb="21" eb="23">
      <t>ホウコク</t>
    </rPh>
    <phoneticPr fontId="1"/>
  </si>
  <si>
    <t>残額は、令和７年度特別会計Ⅱ（積立基金）に繰入れます。</t>
    <rPh sb="0" eb="2">
      <t>ザンガク</t>
    </rPh>
    <rPh sb="4" eb="6">
      <t>レイワ</t>
    </rPh>
    <rPh sb="7" eb="9">
      <t>ネンド</t>
    </rPh>
    <rPh sb="9" eb="13">
      <t>トクベツカイケイ</t>
    </rPh>
    <rPh sb="15" eb="19">
      <t>ツミタテキキン</t>
    </rPh>
    <rPh sb="21" eb="23">
      <t>クリイ</t>
    </rPh>
    <phoneticPr fontId="1"/>
  </si>
  <si>
    <t>支出総額</t>
    <rPh sb="0" eb="4">
      <t>シシュツソウガク</t>
    </rPh>
    <phoneticPr fontId="1"/>
  </si>
  <si>
    <t>収入総額</t>
    <rPh sb="0" eb="4">
      <t>シュウニュウソウガク</t>
    </rPh>
    <phoneticPr fontId="1"/>
  </si>
  <si>
    <t>教育実習反省会会場費</t>
    <rPh sb="0" eb="4">
      <t>キョウイクジッシュウ</t>
    </rPh>
    <rPh sb="4" eb="7">
      <t>ハンセイカイ</t>
    </rPh>
    <rPh sb="7" eb="10">
      <t>カイジョウヒギカイジョウ</t>
    </rPh>
    <phoneticPr fontId="1"/>
  </si>
  <si>
    <t>振込手数料</t>
    <rPh sb="0" eb="5">
      <t>フリコミテスウリョウ</t>
    </rPh>
    <phoneticPr fontId="1"/>
  </si>
  <si>
    <t>人数</t>
    <rPh sb="0" eb="2">
      <t>ニンズウ</t>
    </rPh>
    <phoneticPr fontId="1"/>
  </si>
  <si>
    <t>単価</t>
    <rPh sb="0" eb="2">
      <t>タンカ</t>
    </rPh>
    <phoneticPr fontId="1"/>
  </si>
  <si>
    <t>実習助成費</t>
    <rPh sb="0" eb="5">
      <t>ジッシュウジョセイヒ</t>
    </rPh>
    <phoneticPr fontId="1"/>
  </si>
  <si>
    <t>R７年度決算額</t>
    <rPh sb="2" eb="4">
      <t>ネンド</t>
    </rPh>
    <rPh sb="4" eb="6">
      <t>ケッサン</t>
    </rPh>
    <rPh sb="6" eb="7">
      <t>ガク</t>
    </rPh>
    <phoneticPr fontId="1"/>
  </si>
  <si>
    <t>一律</t>
    <rPh sb="0" eb="2">
      <t>イチリツ</t>
    </rPh>
    <phoneticPr fontId="1"/>
  </si>
  <si>
    <t>１１人</t>
    <rPh sb="2" eb="3">
      <t>ニン</t>
    </rPh>
    <phoneticPr fontId="1"/>
  </si>
  <si>
    <t>51～60</t>
    <phoneticPr fontId="1"/>
  </si>
  <si>
    <t>54人</t>
    <rPh sb="2" eb="3">
      <t>ニン</t>
    </rPh>
    <phoneticPr fontId="1"/>
  </si>
  <si>
    <t>61～70</t>
    <phoneticPr fontId="1"/>
  </si>
  <si>
    <t>日体大より（小35人、中高102人）の委託料</t>
    <rPh sb="0" eb="3">
      <t>ニッタイダイ</t>
    </rPh>
    <rPh sb="6" eb="7">
      <t>ショウ</t>
    </rPh>
    <rPh sb="9" eb="10">
      <t>ニン</t>
    </rPh>
    <rPh sb="11" eb="13">
      <t>チュウコウ</t>
    </rPh>
    <rPh sb="16" eb="17">
      <t>ニン</t>
    </rPh>
    <rPh sb="19" eb="22">
      <t>イタクリョウ</t>
    </rPh>
    <phoneticPr fontId="1"/>
  </si>
  <si>
    <t>71～80</t>
    <phoneticPr fontId="1"/>
  </si>
  <si>
    <t>20人</t>
    <rPh sb="2" eb="3">
      <t>ヒト</t>
    </rPh>
    <phoneticPr fontId="1"/>
  </si>
  <si>
    <t>～20</t>
    <phoneticPr fontId="1"/>
  </si>
  <si>
    <t>81～90</t>
    <phoneticPr fontId="1"/>
  </si>
  <si>
    <t>21～30</t>
    <phoneticPr fontId="1"/>
  </si>
  <si>
    <t>91～100</t>
    <phoneticPr fontId="1"/>
  </si>
  <si>
    <t>35人</t>
    <rPh sb="2" eb="3">
      <t>ヒト</t>
    </rPh>
    <phoneticPr fontId="1"/>
  </si>
  <si>
    <t>31～40</t>
    <phoneticPr fontId="1"/>
  </si>
  <si>
    <t>101～110</t>
    <phoneticPr fontId="1"/>
  </si>
  <si>
    <t>104人</t>
    <rPh sb="3" eb="4">
      <t>ニン</t>
    </rPh>
    <phoneticPr fontId="1"/>
  </si>
  <si>
    <t>令和７年度　特別会計Ⅰ（教育実習委託事業）決算書（案）</t>
    <rPh sb="0" eb="2">
      <t>レイワ</t>
    </rPh>
    <rPh sb="3" eb="5">
      <t>ネンド</t>
    </rPh>
    <rPh sb="6" eb="8">
      <t>トクベツ</t>
    </rPh>
    <rPh sb="8" eb="10">
      <t>カイケイ</t>
    </rPh>
    <rPh sb="12" eb="14">
      <t>キョウイク</t>
    </rPh>
    <rPh sb="14" eb="16">
      <t>ジッシュウ</t>
    </rPh>
    <rPh sb="16" eb="18">
      <t>イタク</t>
    </rPh>
    <rPh sb="18" eb="20">
      <t>ジギョウ</t>
    </rPh>
    <rPh sb="21" eb="23">
      <t>ケッサン</t>
    </rPh>
    <rPh sb="24" eb="25">
      <t>アン</t>
    </rPh>
    <phoneticPr fontId="1"/>
  </si>
  <si>
    <t>111～120</t>
    <phoneticPr fontId="1"/>
  </si>
  <si>
    <t>141～150</t>
    <phoneticPr fontId="1"/>
  </si>
  <si>
    <t>都道府県同窓会</t>
    <rPh sb="0" eb="4">
      <t>トドウフケン</t>
    </rPh>
    <rPh sb="4" eb="7">
      <t>ドウソウカイ</t>
    </rPh>
    <phoneticPr fontId="1"/>
  </si>
  <si>
    <t>委託料</t>
    <rPh sb="0" eb="3">
      <t>イタクリョウ</t>
    </rPh>
    <phoneticPr fontId="1"/>
  </si>
  <si>
    <t>小学校</t>
    <rPh sb="0" eb="3">
      <t>ショウガッコウ</t>
    </rPh>
    <phoneticPr fontId="1"/>
  </si>
  <si>
    <t>中・高</t>
    <rPh sb="0" eb="1">
      <t>チュウ</t>
    </rPh>
    <rPh sb="2" eb="3">
      <t>コウ</t>
    </rPh>
    <phoneticPr fontId="1"/>
  </si>
  <si>
    <t>保健体育</t>
    <rPh sb="0" eb="4">
      <t>ホケンタイイク</t>
    </rPh>
    <phoneticPr fontId="1"/>
  </si>
  <si>
    <t>同窓生発掘事業費（R1～６年度　本県出身卒業生への同窓会加入意向調査委託費（547,456円＋550円）</t>
    <rPh sb="0" eb="3">
      <t>ドウソウセイ</t>
    </rPh>
    <rPh sb="3" eb="8">
      <t>ハックツジギョウヒ</t>
    </rPh>
    <rPh sb="13" eb="15">
      <t>ネンド</t>
    </rPh>
    <rPh sb="16" eb="18">
      <t>ホンケン</t>
    </rPh>
    <rPh sb="18" eb="20">
      <t>シュッシン</t>
    </rPh>
    <rPh sb="20" eb="23">
      <t>ソツギョウセイ</t>
    </rPh>
    <rPh sb="25" eb="34">
      <t>ドウソウカイカニュウイコウチョウサ</t>
    </rPh>
    <rPh sb="34" eb="37">
      <t>イタクヒ</t>
    </rPh>
    <rPh sb="45" eb="46">
      <t>エン</t>
    </rPh>
    <rPh sb="50" eb="51">
      <t>エン</t>
    </rPh>
    <phoneticPr fontId="1"/>
  </si>
  <si>
    <t>一般会計（事業費繰り出し）
　500,000円＋330円（振込手数料）</t>
    <rPh sb="0" eb="2">
      <t>イッパン</t>
    </rPh>
    <rPh sb="2" eb="4">
      <t>カイケイ</t>
    </rPh>
    <rPh sb="5" eb="8">
      <t>ジギョウヒ</t>
    </rPh>
    <rPh sb="8" eb="9">
      <t>ク</t>
    </rPh>
    <rPh sb="10" eb="11">
      <t>ダ</t>
    </rPh>
    <rPh sb="22" eb="23">
      <t>エン</t>
    </rPh>
    <rPh sb="27" eb="28">
      <t>エン</t>
    </rPh>
    <rPh sb="29" eb="34">
      <t>フリコミテスウリョウ</t>
    </rPh>
    <phoneticPr fontId="1"/>
  </si>
  <si>
    <t xml:space="preserve">寄付、利息等（前期 3,903円　後期 4,193円） </t>
    <rPh sb="0" eb="2">
      <t>キフ</t>
    </rPh>
    <rPh sb="3" eb="5">
      <t>リソク</t>
    </rPh>
    <rPh sb="5" eb="6">
      <t>トウ</t>
    </rPh>
    <rPh sb="7" eb="9">
      <t>ゼンキ</t>
    </rPh>
    <rPh sb="15" eb="16">
      <t>エン</t>
    </rPh>
    <rPh sb="17" eb="19">
      <t>コウキ</t>
    </rPh>
    <rPh sb="25" eb="26">
      <t>エン</t>
    </rPh>
    <phoneticPr fontId="1"/>
  </si>
  <si>
    <t>全国同窓会より（同窓生発掘事業補助金）</t>
    <rPh sb="0" eb="5">
      <t>ゼンコクドウソウカイ</t>
    </rPh>
    <rPh sb="8" eb="11">
      <t>ドウソウセイ</t>
    </rPh>
    <rPh sb="11" eb="13">
      <t>ハックツ</t>
    </rPh>
    <rPh sb="15" eb="18">
      <t>ホジョキン</t>
    </rPh>
    <phoneticPr fontId="1"/>
  </si>
  <si>
    <t>補助金</t>
    <rPh sb="0" eb="3">
      <t>ホジョキン</t>
    </rPh>
    <phoneticPr fontId="1"/>
  </si>
  <si>
    <t>令和７年度　特別会計Ⅱ（基金積立）決算書（案）</t>
    <rPh sb="0" eb="2">
      <t>レイワ</t>
    </rPh>
    <rPh sb="3" eb="5">
      <t>ネンド</t>
    </rPh>
    <rPh sb="6" eb="8">
      <t>トクベツ</t>
    </rPh>
    <rPh sb="8" eb="10">
      <t>カイケイ</t>
    </rPh>
    <rPh sb="12" eb="14">
      <t>キキン</t>
    </rPh>
    <rPh sb="14" eb="16">
      <t>ツミタテ</t>
    </rPh>
    <rPh sb="17" eb="20">
      <t>ケッサンショ</t>
    </rPh>
    <rPh sb="21" eb="22">
      <t>アン</t>
    </rPh>
    <phoneticPr fontId="1"/>
  </si>
  <si>
    <r>
      <t xml:space="preserve">教育実習指導助成費@3,000×1３0人
</t>
    </r>
    <r>
      <rPr>
        <sz val="9"/>
        <color theme="1"/>
        <rFont val="ＭＳ Ｐゴシック"/>
        <family val="3"/>
        <charset val="128"/>
        <scheme val="minor"/>
      </rPr>
      <t>（</t>
    </r>
    <r>
      <rPr>
        <i/>
        <sz val="9"/>
        <color theme="1"/>
        <rFont val="ＭＳ Ｐゴシック"/>
        <family val="3"/>
        <charset val="128"/>
        <scheme val="minor"/>
      </rPr>
      <t>消耗品、実習謝礼、巡回指導旅費助成</t>
    </r>
    <r>
      <rPr>
        <sz val="9"/>
        <color theme="1"/>
        <rFont val="ＭＳ Ｐゴシック"/>
        <family val="3"/>
        <charset val="128"/>
        <scheme val="minor"/>
      </rPr>
      <t>）、　振込手数料</t>
    </r>
    <rPh sb="0" eb="4">
      <t>キョウイクジッシュウ</t>
    </rPh>
    <rPh sb="4" eb="6">
      <t>シドウ</t>
    </rPh>
    <rPh sb="6" eb="9">
      <t>ジョセイヒ</t>
    </rPh>
    <rPh sb="19" eb="20">
      <t>ニン</t>
    </rPh>
    <rPh sb="22" eb="25">
      <t>ショウモウヒン</t>
    </rPh>
    <rPh sb="26" eb="28">
      <t>ジッシュウ</t>
    </rPh>
    <rPh sb="28" eb="30">
      <t>シャレイ</t>
    </rPh>
    <rPh sb="31" eb="37">
      <t>ジュンカイシドウリョヒ</t>
    </rPh>
    <rPh sb="37" eb="39">
      <t>ジョセイ</t>
    </rPh>
    <rPh sb="42" eb="47">
      <t>フリコミテスウリョウ</t>
    </rPh>
    <phoneticPr fontId="1"/>
  </si>
  <si>
    <t>会計処理用文具代（ﾁｭｰﾌﾞﾌｧｲﾙ２、ﾌﾗｯﾄﾌｧｲﾙ６　他）</t>
    <rPh sb="0" eb="2">
      <t>カイケイ</t>
    </rPh>
    <rPh sb="2" eb="4">
      <t>ショリ</t>
    </rPh>
    <rPh sb="4" eb="5">
      <t>ヨウ</t>
    </rPh>
    <rPh sb="5" eb="7">
      <t>ブング</t>
    </rPh>
    <rPh sb="7" eb="8">
      <t>ダイ</t>
    </rPh>
    <rPh sb="30" eb="31">
      <t>ホカ</t>
    </rPh>
    <phoneticPr fontId="1"/>
  </si>
  <si>
    <r>
      <t xml:space="preserve">教育実習指導助成費@3,000×130人＝390,000円
</t>
    </r>
    <r>
      <rPr>
        <sz val="8"/>
        <color theme="1"/>
        <rFont val="ＭＳ Ｐゴシック"/>
        <family val="3"/>
        <charset val="128"/>
        <scheme val="minor"/>
      </rPr>
      <t>（消耗品、実習謝礼、指導旅費助成）</t>
    </r>
    <r>
      <rPr>
        <sz val="9"/>
        <color theme="1"/>
        <rFont val="ＭＳ Ｐゴシック"/>
        <family val="3"/>
        <charset val="128"/>
        <scheme val="minor"/>
      </rPr>
      <t>、振込手数料 6,105円</t>
    </r>
    <rPh sb="0" eb="4">
      <t>キョウイクジッシュウ</t>
    </rPh>
    <rPh sb="4" eb="6">
      <t>シドウ</t>
    </rPh>
    <rPh sb="6" eb="9">
      <t>ジョセイヒ</t>
    </rPh>
    <rPh sb="19" eb="20">
      <t>ニン</t>
    </rPh>
    <rPh sb="28" eb="29">
      <t>エン</t>
    </rPh>
    <rPh sb="31" eb="34">
      <t>ショウモウヒン</t>
    </rPh>
    <rPh sb="35" eb="37">
      <t>ジッシュウ</t>
    </rPh>
    <rPh sb="37" eb="39">
      <t>シャレイ</t>
    </rPh>
    <rPh sb="40" eb="42">
      <t>シドウ</t>
    </rPh>
    <rPh sb="42" eb="44">
      <t>リョヒ</t>
    </rPh>
    <rPh sb="44" eb="46">
      <t>ジョセイ</t>
    </rPh>
    <rPh sb="48" eb="53">
      <t>フリコミテスウリョウ</t>
    </rPh>
    <rPh sb="59" eb="60">
      <t>エン</t>
    </rPh>
    <phoneticPr fontId="1"/>
  </si>
  <si>
    <t>令和８年３月１４日　　　特別会計　　　　巴　　　伸　一</t>
    <rPh sb="0" eb="2">
      <t>レイワ</t>
    </rPh>
    <rPh sb="3" eb="4">
      <t>ネン</t>
    </rPh>
    <rPh sb="5" eb="6">
      <t>ガツ</t>
    </rPh>
    <rPh sb="8" eb="9">
      <t>ニチ</t>
    </rPh>
    <rPh sb="12" eb="16">
      <t>トクベツカイケイ</t>
    </rPh>
    <rPh sb="20" eb="21">
      <t>トモエ</t>
    </rPh>
    <rPh sb="24" eb="25">
      <t>シン</t>
    </rPh>
    <rPh sb="26" eb="27">
      <t>イッ</t>
    </rPh>
    <phoneticPr fontId="1"/>
  </si>
  <si>
    <t>令和８年３月１４日　　　　監　　事　　　　鈴　木　一　也</t>
    <rPh sb="0" eb="2">
      <t>レイワ</t>
    </rPh>
    <rPh sb="3" eb="4">
      <t>ネン</t>
    </rPh>
    <rPh sb="5" eb="6">
      <t>ガツ</t>
    </rPh>
    <rPh sb="8" eb="9">
      <t>ニチ</t>
    </rPh>
    <rPh sb="13" eb="14">
      <t>カン</t>
    </rPh>
    <rPh sb="16" eb="17">
      <t>コト</t>
    </rPh>
    <rPh sb="21" eb="22">
      <t>スズ</t>
    </rPh>
    <rPh sb="23" eb="24">
      <t>キ</t>
    </rPh>
    <rPh sb="25" eb="26">
      <t>イッ</t>
    </rPh>
    <rPh sb="27" eb="28">
      <t>ナリ</t>
    </rPh>
    <phoneticPr fontId="1"/>
  </si>
  <si>
    <t>令和８年３月１４日　　　　監　　事　　　　小　澤　裕　之</t>
    <rPh sb="0" eb="2">
      <t>レイワ</t>
    </rPh>
    <rPh sb="3" eb="4">
      <t>ネン</t>
    </rPh>
    <rPh sb="5" eb="6">
      <t>ガツ</t>
    </rPh>
    <rPh sb="8" eb="9">
      <t>ニチ</t>
    </rPh>
    <rPh sb="12" eb="13">
      <t>カン</t>
    </rPh>
    <rPh sb="15" eb="16">
      <t>コト</t>
    </rPh>
    <rPh sb="20" eb="22">
      <t>オザワ</t>
    </rPh>
    <rPh sb="24" eb="26">
      <t>ヒロユキ</t>
    </rPh>
    <phoneticPr fontId="1"/>
  </si>
  <si>
    <t>R６年度決算額</t>
    <rPh sb="2" eb="4">
      <t>ネンド</t>
    </rPh>
    <rPh sb="4" eb="6">
      <t>ケッサン</t>
    </rPh>
    <rPh sb="6" eb="7">
      <t>ガク</t>
    </rPh>
    <phoneticPr fontId="1"/>
  </si>
  <si>
    <t>R7 特Ⅰ繰越</t>
    <rPh sb="3" eb="4">
      <t>トク</t>
    </rPh>
    <rPh sb="5" eb="7">
      <t>クリコシ</t>
    </rPh>
    <phoneticPr fontId="1"/>
  </si>
  <si>
    <t>R7 特Ⅱ繰越</t>
    <rPh sb="3" eb="4">
      <t>トク</t>
    </rPh>
    <rPh sb="5" eb="7">
      <t>クリコシ</t>
    </rPh>
    <phoneticPr fontId="1"/>
  </si>
  <si>
    <t>一般会計へ繰出し</t>
    <rPh sb="0" eb="2">
      <t>イッパン</t>
    </rPh>
    <rPh sb="2" eb="4">
      <t>カイケイ</t>
    </rPh>
    <rPh sb="5" eb="7">
      <t>クリダ</t>
    </rPh>
    <phoneticPr fontId="1"/>
  </si>
  <si>
    <t>令和８年度より一般会計に直接繰入れ</t>
    <rPh sb="0" eb="2">
      <t>レイワ</t>
    </rPh>
    <rPh sb="3" eb="5">
      <t>ネンド</t>
    </rPh>
    <rPh sb="7" eb="11">
      <t>イッパ</t>
    </rPh>
    <rPh sb="12" eb="16">
      <t>チョクセツクリイレ</t>
    </rPh>
    <phoneticPr fontId="1"/>
  </si>
  <si>
    <t>令和７年度同窓会発掘事業委託費を
令和８年度より一般会計で計上</t>
    <rPh sb="0" eb="2">
      <t>レイワ</t>
    </rPh>
    <rPh sb="3" eb="5">
      <t>ネンド</t>
    </rPh>
    <rPh sb="5" eb="8">
      <t>ドウソウカイ</t>
    </rPh>
    <rPh sb="8" eb="12">
      <t>ハックツジギョウ</t>
    </rPh>
    <rPh sb="12" eb="15">
      <t>イタクヒ</t>
    </rPh>
    <rPh sb="17" eb="19">
      <t>レイワ</t>
    </rPh>
    <rPh sb="20" eb="22">
      <t>ネンド</t>
    </rPh>
    <rPh sb="24" eb="28">
      <t>イッパ</t>
    </rPh>
    <rPh sb="29" eb="31">
      <t>ケイジョウ</t>
    </rPh>
    <phoneticPr fontId="1"/>
  </si>
  <si>
    <t>通信連絡・消耗品費</t>
    <rPh sb="0" eb="2">
      <t>ツウシン</t>
    </rPh>
    <rPh sb="2" eb="4">
      <t>レンラク</t>
    </rPh>
    <rPh sb="5" eb="8">
      <t>ショウモウヒン</t>
    </rPh>
    <rPh sb="8" eb="9">
      <t>ヒ</t>
    </rPh>
    <phoneticPr fontId="1"/>
  </si>
  <si>
    <t>日体大より（実習担当予定 １３０人の委託料）</t>
    <rPh sb="0" eb="3">
      <t>ニッタイダイ</t>
    </rPh>
    <rPh sb="6" eb="8">
      <t>ジッシュウ</t>
    </rPh>
    <rPh sb="8" eb="10">
      <t>タントウ</t>
    </rPh>
    <rPh sb="10" eb="12">
      <t>ヨテイ</t>
    </rPh>
    <rPh sb="16" eb="17">
      <t>ニン</t>
    </rPh>
    <rPh sb="18" eb="21">
      <t>イタクリョウ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</si>
</sst>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#,##0;&quot;▲ &quot;#,##0"/>
  </numFmts>
  <fonts count="3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i/>
      <sz val="10"/>
      <color theme="1"/>
      <name val="ＭＳ Ｐゴシック"/>
      <family val="3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i/>
      <sz val="9"/>
      <color theme="1"/>
      <name val="ＭＳ Ｐゴシック"/>
      <family val="3"/>
      <charset val="128"/>
      <scheme val="minor"/>
    </font>
    <font>
      <i/>
      <sz val="10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00B0F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i/>
      <sz val="9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2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4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5" fillId="0" borderId="0" applyFont="0" applyFill="0" applyBorder="0" applyAlignment="0" applyProtection="0">
      <alignment vertical="center"/>
    </xf>
  </cellStyleXfs>
  <cellXfs count="4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3" fontId="0" fillId="0" borderId="0" xfId="0" applyNumberFormat="1">
      <alignment vertical="center"/>
    </xf>
    <xf numFmtId="3" fontId="0" fillId="0" borderId="0" xfId="0" applyNumberFormat="1" applyAlignment="1">
      <alignment horizontal="right"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0" fillId="0" borderId="34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12" xfId="0" applyFont="1" applyBorder="1">
      <alignment vertical="center"/>
    </xf>
    <xf numFmtId="38" fontId="0" fillId="0" borderId="0" xfId="1" applyFont="1">
      <alignment vertical="center"/>
    </xf>
    <xf numFmtId="56" fontId="0" fillId="0" borderId="2" xfId="0" applyNumberFormat="1" applyBorder="1">
      <alignment vertical="center"/>
    </xf>
    <xf numFmtId="0" fontId="0" fillId="0" borderId="11" xfId="0" applyBorder="1">
      <alignment vertical="center"/>
    </xf>
    <xf numFmtId="38" fontId="0" fillId="0" borderId="11" xfId="1" applyFont="1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38" fontId="0" fillId="0" borderId="52" xfId="1" applyFont="1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38" fontId="0" fillId="0" borderId="57" xfId="1" applyFont="1" applyBorder="1" applyAlignment="1">
      <alignment horizontal="center" vertical="center"/>
    </xf>
    <xf numFmtId="38" fontId="0" fillId="0" borderId="58" xfId="1" applyFont="1" applyBorder="1" applyAlignment="1">
      <alignment horizontal="center" vertical="center"/>
    </xf>
    <xf numFmtId="38" fontId="0" fillId="0" borderId="0" xfId="1" applyFont="1" applyFill="1">
      <alignment vertical="center"/>
    </xf>
    <xf numFmtId="38" fontId="25" fillId="0" borderId="13" xfId="1" applyFont="1" applyBorder="1" applyAlignment="1">
      <alignment horizontal="right" vertical="center"/>
    </xf>
    <xf numFmtId="38" fontId="25" fillId="0" borderId="13" xfId="1" applyFont="1" applyBorder="1" applyAlignment="1">
      <alignment horizontal="center" vertical="center"/>
    </xf>
    <xf numFmtId="38" fontId="25" fillId="0" borderId="2" xfId="1" applyFont="1" applyBorder="1">
      <alignment vertical="center"/>
    </xf>
    <xf numFmtId="38" fontId="12" fillId="0" borderId="55" xfId="1" applyFont="1" applyBorder="1" applyAlignment="1">
      <alignment horizontal="right" vertical="center"/>
    </xf>
    <xf numFmtId="38" fontId="12" fillId="0" borderId="48" xfId="1" applyFont="1" applyBorder="1">
      <alignment vertical="center"/>
    </xf>
    <xf numFmtId="38" fontId="12" fillId="0" borderId="49" xfId="1" applyFont="1" applyBorder="1">
      <alignment vertical="center"/>
    </xf>
    <xf numFmtId="38" fontId="12" fillId="0" borderId="53" xfId="1" applyFont="1" applyBorder="1">
      <alignment vertical="center"/>
    </xf>
    <xf numFmtId="56" fontId="0" fillId="0" borderId="13" xfId="0" applyNumberFormat="1" applyBorder="1">
      <alignment vertical="center"/>
    </xf>
    <xf numFmtId="0" fontId="0" fillId="0" borderId="2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3" fontId="11" fillId="0" borderId="23" xfId="0" applyNumberFormat="1" applyFont="1" applyBorder="1" applyAlignment="1">
      <alignment horizontal="right" vertical="center"/>
    </xf>
    <xf numFmtId="3" fontId="11" fillId="0" borderId="15" xfId="0" applyNumberFormat="1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56" fontId="0" fillId="0" borderId="11" xfId="0" applyNumberFormat="1" applyBorder="1">
      <alignment vertical="center"/>
    </xf>
    <xf numFmtId="38" fontId="25" fillId="0" borderId="11" xfId="1" applyFont="1" applyBorder="1">
      <alignment vertical="center"/>
    </xf>
    <xf numFmtId="56" fontId="0" fillId="0" borderId="62" xfId="0" applyNumberFormat="1" applyBorder="1">
      <alignment vertical="center"/>
    </xf>
    <xf numFmtId="0" fontId="0" fillId="0" borderId="45" xfId="0" applyBorder="1" applyAlignment="1">
      <alignment horizontal="left" vertical="center"/>
    </xf>
    <xf numFmtId="38" fontId="25" fillId="0" borderId="62" xfId="1" applyFont="1" applyBorder="1">
      <alignment vertical="center"/>
    </xf>
    <xf numFmtId="0" fontId="17" fillId="0" borderId="0" xfId="0" applyFont="1">
      <alignment vertical="center"/>
    </xf>
    <xf numFmtId="0" fontId="17" fillId="0" borderId="60" xfId="0" applyFont="1" applyBorder="1" applyAlignment="1">
      <alignment horizontal="center" vertical="center"/>
    </xf>
    <xf numFmtId="0" fontId="28" fillId="0" borderId="5" xfId="0" applyFont="1" applyBorder="1" applyAlignment="1">
      <alignment horizontal="left" vertical="center"/>
    </xf>
    <xf numFmtId="0" fontId="28" fillId="0" borderId="45" xfId="0" applyFont="1" applyBorder="1" applyAlignment="1">
      <alignment horizontal="left" vertical="center"/>
    </xf>
    <xf numFmtId="38" fontId="25" fillId="2" borderId="0" xfId="1" applyFont="1" applyFill="1" applyBorder="1">
      <alignment vertical="center"/>
    </xf>
    <xf numFmtId="38" fontId="25" fillId="0" borderId="0" xfId="1" applyFont="1" applyBorder="1">
      <alignment vertical="center"/>
    </xf>
    <xf numFmtId="56" fontId="0" fillId="0" borderId="0" xfId="0" applyNumberFormat="1">
      <alignment vertical="center"/>
    </xf>
    <xf numFmtId="38" fontId="0" fillId="0" borderId="0" xfId="1" applyFont="1" applyAlignment="1">
      <alignment horizontal="right" vertical="center"/>
    </xf>
    <xf numFmtId="38" fontId="9" fillId="0" borderId="0" xfId="1" applyFont="1" applyAlignment="1">
      <alignment horizontal="center" vertical="center"/>
    </xf>
    <xf numFmtId="38" fontId="0" fillId="0" borderId="2" xfId="1" applyFont="1" applyBorder="1">
      <alignment vertical="center"/>
    </xf>
    <xf numFmtId="38" fontId="12" fillId="0" borderId="0" xfId="1" applyFont="1" applyFill="1">
      <alignment vertical="center"/>
    </xf>
    <xf numFmtId="38" fontId="0" fillId="0" borderId="2" xfId="1" applyFont="1" applyFill="1" applyBorder="1">
      <alignment vertical="center"/>
    </xf>
    <xf numFmtId="38" fontId="6" fillId="0" borderId="0" xfId="1" applyFont="1">
      <alignment vertical="center"/>
    </xf>
    <xf numFmtId="38" fontId="6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38" fontId="5" fillId="0" borderId="0" xfId="1" applyFont="1" applyAlignment="1">
      <alignment horizontal="center" vertical="center"/>
    </xf>
    <xf numFmtId="0" fontId="28" fillId="0" borderId="0" xfId="0" applyFont="1">
      <alignment vertical="center"/>
    </xf>
    <xf numFmtId="38" fontId="0" fillId="0" borderId="65" xfId="1" applyFont="1" applyBorder="1">
      <alignment vertical="center"/>
    </xf>
    <xf numFmtId="38" fontId="8" fillId="0" borderId="66" xfId="1" applyFont="1" applyBorder="1">
      <alignment vertical="center"/>
    </xf>
    <xf numFmtId="38" fontId="8" fillId="0" borderId="67" xfId="1" applyFont="1" applyBorder="1">
      <alignment vertical="center"/>
    </xf>
    <xf numFmtId="0" fontId="0" fillId="0" borderId="66" xfId="0" applyBorder="1">
      <alignment vertical="center"/>
    </xf>
    <xf numFmtId="38" fontId="0" fillId="0" borderId="67" xfId="1" applyFont="1" applyBorder="1">
      <alignment vertical="center"/>
    </xf>
    <xf numFmtId="0" fontId="0" fillId="0" borderId="67" xfId="0" applyBorder="1">
      <alignment vertical="center"/>
    </xf>
    <xf numFmtId="0" fontId="0" fillId="0" borderId="15" xfId="0" applyBorder="1">
      <alignment vertical="center"/>
    </xf>
    <xf numFmtId="38" fontId="0" fillId="0" borderId="0" xfId="0" applyNumberFormat="1">
      <alignment vertical="center"/>
    </xf>
    <xf numFmtId="38" fontId="0" fillId="0" borderId="23" xfId="1" applyFont="1" applyBorder="1">
      <alignment vertical="center"/>
    </xf>
    <xf numFmtId="38" fontId="0" fillId="0" borderId="15" xfId="1" applyFont="1" applyBorder="1">
      <alignment vertical="center"/>
    </xf>
    <xf numFmtId="38" fontId="0" fillId="0" borderId="0" xfId="1" applyFont="1" applyBorder="1">
      <alignment vertical="center"/>
    </xf>
    <xf numFmtId="0" fontId="0" fillId="0" borderId="23" xfId="0" applyBorder="1">
      <alignment vertical="center"/>
    </xf>
    <xf numFmtId="38" fontId="0" fillId="2" borderId="68" xfId="1" applyFont="1" applyFill="1" applyBorder="1">
      <alignment vertical="center"/>
    </xf>
    <xf numFmtId="38" fontId="8" fillId="2" borderId="69" xfId="1" applyFont="1" applyFill="1" applyBorder="1">
      <alignment vertical="center"/>
    </xf>
    <xf numFmtId="0" fontId="0" fillId="2" borderId="70" xfId="0" applyFill="1" applyBorder="1">
      <alignment vertical="center"/>
    </xf>
    <xf numFmtId="38" fontId="0" fillId="2" borderId="69" xfId="1" applyFont="1" applyFill="1" applyBorder="1">
      <alignment vertical="center"/>
    </xf>
    <xf numFmtId="38" fontId="0" fillId="2" borderId="70" xfId="1" applyFont="1" applyFill="1" applyBorder="1">
      <alignment vertical="center"/>
    </xf>
    <xf numFmtId="0" fontId="0" fillId="0" borderId="41" xfId="0" applyBorder="1">
      <alignment vertical="center"/>
    </xf>
    <xf numFmtId="0" fontId="0" fillId="0" borderId="30" xfId="0" applyBorder="1">
      <alignment vertical="center"/>
    </xf>
    <xf numFmtId="38" fontId="0" fillId="0" borderId="30" xfId="1" applyFont="1" applyBorder="1">
      <alignment vertical="center"/>
    </xf>
    <xf numFmtId="38" fontId="0" fillId="0" borderId="10" xfId="1" applyFont="1" applyBorder="1">
      <alignment vertical="center"/>
    </xf>
    <xf numFmtId="38" fontId="0" fillId="0" borderId="5" xfId="1" applyFont="1" applyBorder="1" applyAlignment="1">
      <alignment horizontal="center" vertical="center"/>
    </xf>
    <xf numFmtId="38" fontId="0" fillId="0" borderId="3" xfId="1" applyFont="1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38" fontId="16" fillId="0" borderId="0" xfId="1" applyFont="1">
      <alignment vertical="center"/>
    </xf>
    <xf numFmtId="177" fontId="5" fillId="0" borderId="0" xfId="0" applyNumberFormat="1" applyFont="1">
      <alignment vertical="center"/>
    </xf>
    <xf numFmtId="177" fontId="30" fillId="0" borderId="0" xfId="0" applyNumberFormat="1" applyFont="1">
      <alignment vertical="center"/>
    </xf>
    <xf numFmtId="38" fontId="17" fillId="0" borderId="0" xfId="1" applyFont="1">
      <alignment vertical="center"/>
    </xf>
    <xf numFmtId="38" fontId="25" fillId="0" borderId="0" xfId="1" applyFont="1">
      <alignment vertical="center"/>
    </xf>
    <xf numFmtId="38" fontId="25" fillId="0" borderId="0" xfId="1" applyFont="1" applyFill="1">
      <alignment vertical="center"/>
    </xf>
    <xf numFmtId="38" fontId="17" fillId="0" borderId="2" xfId="1" applyFont="1" applyFill="1" applyBorder="1">
      <alignment vertical="center"/>
    </xf>
    <xf numFmtId="38" fontId="11" fillId="0" borderId="0" xfId="1" applyFont="1" applyFill="1">
      <alignment vertical="center"/>
    </xf>
    <xf numFmtId="38" fontId="17" fillId="0" borderId="2" xfId="1" applyFont="1" applyBorder="1">
      <alignment vertical="center"/>
    </xf>
    <xf numFmtId="0" fontId="0" fillId="0" borderId="0" xfId="0" applyAlignment="1">
      <alignment vertical="center" shrinkToFit="1"/>
    </xf>
    <xf numFmtId="177" fontId="0" fillId="0" borderId="0" xfId="0" applyNumberFormat="1">
      <alignment vertical="center"/>
    </xf>
    <xf numFmtId="38" fontId="17" fillId="0" borderId="0" xfId="1" applyFont="1" applyFill="1">
      <alignment vertical="center"/>
    </xf>
    <xf numFmtId="0" fontId="5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 shrinkToFit="1"/>
    </xf>
    <xf numFmtId="3" fontId="22" fillId="0" borderId="20" xfId="0" applyNumberFormat="1" applyFont="1" applyBorder="1" applyAlignment="1">
      <alignment horizontal="right" vertical="center"/>
    </xf>
    <xf numFmtId="0" fontId="22" fillId="0" borderId="20" xfId="0" applyFont="1" applyBorder="1" applyAlignment="1">
      <alignment horizontal="right" vertical="center"/>
    </xf>
    <xf numFmtId="3" fontId="18" fillId="0" borderId="27" xfId="0" applyNumberFormat="1" applyFont="1" applyBorder="1" applyAlignment="1">
      <alignment horizontal="right" vertical="center"/>
    </xf>
    <xf numFmtId="3" fontId="18" fillId="0" borderId="26" xfId="0" applyNumberFormat="1" applyFont="1" applyBorder="1" applyAlignment="1">
      <alignment horizontal="right" vertical="center"/>
    </xf>
    <xf numFmtId="3" fontId="11" fillId="0" borderId="20" xfId="0" applyNumberFormat="1" applyFont="1" applyBorder="1" applyAlignment="1">
      <alignment horizontal="right" vertical="center"/>
    </xf>
    <xf numFmtId="0" fontId="11" fillId="0" borderId="20" xfId="0" applyFont="1" applyBorder="1" applyAlignment="1">
      <alignment horizontal="right" vertical="center"/>
    </xf>
    <xf numFmtId="176" fontId="18" fillId="0" borderId="21" xfId="0" applyNumberFormat="1" applyFont="1" applyBorder="1" applyAlignment="1">
      <alignment horizontal="right" vertical="center"/>
    </xf>
    <xf numFmtId="176" fontId="18" fillId="0" borderId="22" xfId="0" applyNumberFormat="1" applyFont="1" applyBorder="1" applyAlignment="1">
      <alignment horizontal="right" vertical="center"/>
    </xf>
    <xf numFmtId="0" fontId="5" fillId="0" borderId="35" xfId="0" applyFont="1" applyBorder="1" applyAlignment="1">
      <alignment horizontal="left" vertical="center"/>
    </xf>
    <xf numFmtId="0" fontId="5" fillId="0" borderId="43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 shrinkToFit="1"/>
    </xf>
    <xf numFmtId="0" fontId="17" fillId="0" borderId="5" xfId="0" applyFont="1" applyBorder="1" applyAlignment="1">
      <alignment horizontal="left" vertical="center" shrinkToFit="1"/>
    </xf>
    <xf numFmtId="3" fontId="22" fillId="0" borderId="3" xfId="0" applyNumberFormat="1" applyFont="1" applyBorder="1" applyAlignment="1">
      <alignment horizontal="right" vertical="center"/>
    </xf>
    <xf numFmtId="3" fontId="22" fillId="0" borderId="5" xfId="0" applyNumberFormat="1" applyFont="1" applyBorder="1" applyAlignment="1">
      <alignment horizontal="right" vertical="center"/>
    </xf>
    <xf numFmtId="3" fontId="18" fillId="0" borderId="3" xfId="0" applyNumberFormat="1" applyFont="1" applyBorder="1" applyAlignment="1">
      <alignment horizontal="right" vertical="center"/>
    </xf>
    <xf numFmtId="3" fontId="18" fillId="0" borderId="5" xfId="0" applyNumberFormat="1" applyFont="1" applyBorder="1" applyAlignment="1">
      <alignment horizontal="right" vertical="center"/>
    </xf>
    <xf numFmtId="3" fontId="11" fillId="0" borderId="3" xfId="0" applyNumberFormat="1" applyFont="1" applyBorder="1" applyAlignment="1">
      <alignment horizontal="right" vertical="center"/>
    </xf>
    <xf numFmtId="3" fontId="11" fillId="0" borderId="5" xfId="0" applyNumberFormat="1" applyFont="1" applyBorder="1" applyAlignment="1">
      <alignment horizontal="right" vertical="center"/>
    </xf>
    <xf numFmtId="176" fontId="18" fillId="0" borderId="3" xfId="0" applyNumberFormat="1" applyFont="1" applyBorder="1" applyAlignment="1">
      <alignment horizontal="right" vertical="center"/>
    </xf>
    <xf numFmtId="176" fontId="18" fillId="0" borderId="5" xfId="0" applyNumberFormat="1" applyFont="1" applyBorder="1" applyAlignment="1">
      <alignment horizontal="right" vertical="center"/>
    </xf>
    <xf numFmtId="0" fontId="17" fillId="0" borderId="3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7" fillId="0" borderId="24" xfId="0" applyFont="1" applyBorder="1" applyAlignment="1">
      <alignment horizontal="left" vertical="center" shrinkToFit="1"/>
    </xf>
    <xf numFmtId="0" fontId="17" fillId="0" borderId="25" xfId="0" applyFont="1" applyBorder="1" applyAlignment="1">
      <alignment horizontal="left" vertical="center" shrinkToFit="1"/>
    </xf>
    <xf numFmtId="3" fontId="22" fillId="0" borderId="23" xfId="0" applyNumberFormat="1" applyFont="1" applyBorder="1" applyAlignment="1">
      <alignment horizontal="right" vertical="center"/>
    </xf>
    <xf numFmtId="3" fontId="22" fillId="0" borderId="15" xfId="0" applyNumberFormat="1" applyFont="1" applyBorder="1" applyAlignment="1">
      <alignment horizontal="right" vertical="center"/>
    </xf>
    <xf numFmtId="3" fontId="18" fillId="0" borderId="35" xfId="0" applyNumberFormat="1" applyFont="1" applyBorder="1" applyAlignment="1">
      <alignment horizontal="right" vertical="center"/>
    </xf>
    <xf numFmtId="3" fontId="18" fillId="0" borderId="36" xfId="0" applyNumberFormat="1" applyFont="1" applyBorder="1" applyAlignment="1">
      <alignment horizontal="right" vertical="center"/>
    </xf>
    <xf numFmtId="3" fontId="11" fillId="0" borderId="23" xfId="0" applyNumberFormat="1" applyFont="1" applyBorder="1" applyAlignment="1">
      <alignment horizontal="right" vertical="center"/>
    </xf>
    <xf numFmtId="3" fontId="11" fillId="0" borderId="15" xfId="0" applyNumberFormat="1" applyFont="1" applyBorder="1" applyAlignment="1">
      <alignment horizontal="right" vertical="center"/>
    </xf>
    <xf numFmtId="176" fontId="18" fillId="0" borderId="31" xfId="0" applyNumberFormat="1" applyFont="1" applyBorder="1" applyAlignment="1">
      <alignment horizontal="right" vertical="center"/>
    </xf>
    <xf numFmtId="176" fontId="18" fillId="0" borderId="29" xfId="0" applyNumberFormat="1" applyFont="1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3" fontId="22" fillId="0" borderId="19" xfId="0" applyNumberFormat="1" applyFont="1" applyBorder="1" applyAlignment="1">
      <alignment horizontal="right" vertical="center"/>
    </xf>
    <xf numFmtId="0" fontId="22" fillId="0" borderId="19" xfId="0" applyFont="1" applyBorder="1" applyAlignment="1">
      <alignment horizontal="right" vertical="center"/>
    </xf>
    <xf numFmtId="3" fontId="11" fillId="0" borderId="19" xfId="0" applyNumberFormat="1" applyFont="1" applyBorder="1" applyAlignment="1">
      <alignment horizontal="right" vertical="center"/>
    </xf>
    <xf numFmtId="0" fontId="11" fillId="0" borderId="19" xfId="0" applyFont="1" applyBorder="1" applyAlignment="1">
      <alignment horizontal="right" vertical="center"/>
    </xf>
    <xf numFmtId="176" fontId="18" fillId="0" borderId="19" xfId="0" applyNumberFormat="1" applyFont="1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0" fontId="17" fillId="0" borderId="13" xfId="0" applyFont="1" applyBorder="1" applyAlignment="1">
      <alignment horizontal="left" vertical="center" shrinkToFit="1"/>
    </xf>
    <xf numFmtId="0" fontId="17" fillId="0" borderId="14" xfId="0" applyFont="1" applyBorder="1" applyAlignment="1">
      <alignment horizontal="left" vertical="center" shrinkToFit="1"/>
    </xf>
    <xf numFmtId="0" fontId="22" fillId="0" borderId="14" xfId="0" applyFont="1" applyBorder="1" applyAlignment="1">
      <alignment horizontal="right" vertical="center"/>
    </xf>
    <xf numFmtId="3" fontId="18" fillId="0" borderId="19" xfId="0" applyNumberFormat="1" applyFont="1" applyBorder="1" applyAlignment="1">
      <alignment horizontal="right" vertical="center"/>
    </xf>
    <xf numFmtId="0" fontId="18" fillId="0" borderId="19" xfId="0" applyFont="1" applyBorder="1" applyAlignment="1">
      <alignment horizontal="right" vertical="center"/>
    </xf>
    <xf numFmtId="0" fontId="18" fillId="0" borderId="14" xfId="0" applyFont="1" applyBorder="1" applyAlignment="1">
      <alignment horizontal="right" vertical="center"/>
    </xf>
    <xf numFmtId="0" fontId="11" fillId="0" borderId="14" xfId="0" applyFont="1" applyBorder="1" applyAlignment="1">
      <alignment horizontal="right" vertical="center"/>
    </xf>
    <xf numFmtId="176" fontId="0" fillId="0" borderId="21" xfId="0" applyNumberFormat="1" applyBorder="1" applyAlignment="1">
      <alignment horizontal="right" vertical="center"/>
    </xf>
    <xf numFmtId="176" fontId="0" fillId="0" borderId="22" xfId="0" applyNumberFormat="1" applyBorder="1" applyAlignment="1">
      <alignment horizontal="right" vertical="center"/>
    </xf>
    <xf numFmtId="176" fontId="0" fillId="0" borderId="32" xfId="0" applyNumberFormat="1" applyBorder="1" applyAlignment="1">
      <alignment horizontal="right" vertical="center"/>
    </xf>
    <xf numFmtId="176" fontId="0" fillId="0" borderId="33" xfId="0" applyNumberFormat="1" applyBorder="1" applyAlignment="1">
      <alignment horizontal="right" vertical="center"/>
    </xf>
    <xf numFmtId="0" fontId="5" fillId="0" borderId="19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17" fillId="0" borderId="15" xfId="0" applyFont="1" applyBorder="1" applyAlignment="1">
      <alignment horizontal="left" vertical="center"/>
    </xf>
    <xf numFmtId="3" fontId="22" fillId="0" borderId="13" xfId="0" applyNumberFormat="1" applyFont="1" applyBorder="1" applyAlignment="1">
      <alignment horizontal="right" vertical="center"/>
    </xf>
    <xf numFmtId="0" fontId="22" fillId="0" borderId="13" xfId="0" applyFont="1" applyBorder="1" applyAlignment="1">
      <alignment horizontal="right" vertical="center"/>
    </xf>
    <xf numFmtId="3" fontId="20" fillId="0" borderId="13" xfId="0" applyNumberFormat="1" applyFont="1" applyBorder="1" applyAlignment="1">
      <alignment horizontal="right" vertical="center"/>
    </xf>
    <xf numFmtId="0" fontId="20" fillId="0" borderId="13" xfId="0" applyFont="1" applyBorder="1" applyAlignment="1">
      <alignment horizontal="right" vertical="center"/>
    </xf>
    <xf numFmtId="3" fontId="14" fillId="0" borderId="13" xfId="0" applyNumberFormat="1" applyFont="1" applyBorder="1" applyAlignment="1">
      <alignment horizontal="right" vertical="center"/>
    </xf>
    <xf numFmtId="0" fontId="14" fillId="0" borderId="13" xfId="0" applyFont="1" applyBorder="1" applyAlignment="1">
      <alignment horizontal="right" vertical="center"/>
    </xf>
    <xf numFmtId="176" fontId="0" fillId="0" borderId="13" xfId="0" applyNumberFormat="1" applyBorder="1" applyAlignment="1">
      <alignment horizontal="right" vertical="center"/>
    </xf>
    <xf numFmtId="0" fontId="5" fillId="0" borderId="11" xfId="0" quotePrefix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3" fontId="5" fillId="0" borderId="34" xfId="0" applyNumberFormat="1" applyFont="1" applyBorder="1" applyAlignment="1">
      <alignment horizontal="right" vertical="center"/>
    </xf>
    <xf numFmtId="0" fontId="5" fillId="0" borderId="34" xfId="0" applyFont="1" applyBorder="1" applyAlignment="1">
      <alignment horizontal="right" vertical="center"/>
    </xf>
    <xf numFmtId="3" fontId="19" fillId="0" borderId="34" xfId="0" applyNumberFormat="1" applyFont="1" applyBorder="1" applyAlignment="1">
      <alignment horizontal="right" vertical="center"/>
    </xf>
    <xf numFmtId="0" fontId="19" fillId="0" borderId="34" xfId="0" applyFont="1" applyBorder="1" applyAlignment="1">
      <alignment horizontal="right" vertical="center"/>
    </xf>
    <xf numFmtId="176" fontId="0" fillId="0" borderId="34" xfId="0" applyNumberFormat="1" applyBorder="1" applyAlignment="1">
      <alignment horizontal="right" vertical="center"/>
    </xf>
    <xf numFmtId="0" fontId="5" fillId="0" borderId="34" xfId="0" quotePrefix="1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/>
    </xf>
    <xf numFmtId="3" fontId="19" fillId="0" borderId="11" xfId="0" applyNumberFormat="1" applyFont="1" applyBorder="1" applyAlignment="1">
      <alignment horizontal="right" vertical="center"/>
    </xf>
    <xf numFmtId="0" fontId="19" fillId="0" borderId="11" xfId="0" applyFont="1" applyBorder="1" applyAlignment="1">
      <alignment horizontal="right" vertical="center"/>
    </xf>
    <xf numFmtId="176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3" fontId="19" fillId="0" borderId="12" xfId="0" applyNumberFormat="1" applyFont="1" applyBorder="1" applyAlignment="1">
      <alignment horizontal="right" vertical="center"/>
    </xf>
    <xf numFmtId="0" fontId="19" fillId="0" borderId="12" xfId="0" applyFont="1" applyBorder="1" applyAlignment="1">
      <alignment horizontal="right" vertical="center"/>
    </xf>
    <xf numFmtId="176" fontId="0" fillId="0" borderId="12" xfId="0" applyNumberFormat="1" applyBorder="1" applyAlignment="1">
      <alignment horizontal="right" vertical="center"/>
    </xf>
    <xf numFmtId="0" fontId="5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76" fontId="0" fillId="0" borderId="16" xfId="0" applyNumberFormat="1" applyBorder="1" applyAlignment="1">
      <alignment horizontal="right" vertical="center"/>
    </xf>
    <xf numFmtId="0" fontId="5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17" fillId="0" borderId="12" xfId="0" applyFont="1" applyBorder="1" applyAlignment="1">
      <alignment horizontal="left" vertical="center"/>
    </xf>
    <xf numFmtId="3" fontId="22" fillId="0" borderId="12" xfId="0" applyNumberFormat="1" applyFont="1" applyBorder="1" applyAlignment="1">
      <alignment horizontal="right" vertical="center"/>
    </xf>
    <xf numFmtId="3" fontId="18" fillId="0" borderId="12" xfId="0" applyNumberFormat="1" applyFont="1" applyBorder="1" applyAlignment="1">
      <alignment horizontal="right" vertical="center"/>
    </xf>
    <xf numFmtId="0" fontId="18" fillId="0" borderId="12" xfId="0" applyFont="1" applyBorder="1" applyAlignment="1">
      <alignment horizontal="right" vertical="center"/>
    </xf>
    <xf numFmtId="3" fontId="11" fillId="0" borderId="12" xfId="0" applyNumberFormat="1" applyFont="1" applyBorder="1" applyAlignment="1">
      <alignment horizontal="right" vertical="center"/>
    </xf>
    <xf numFmtId="0" fontId="11" fillId="0" borderId="12" xfId="0" applyFont="1" applyBorder="1" applyAlignment="1">
      <alignment horizontal="right" vertical="center"/>
    </xf>
    <xf numFmtId="176" fontId="18" fillId="0" borderId="12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3" fontId="5" fillId="0" borderId="11" xfId="0" applyNumberFormat="1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7" fillId="0" borderId="16" xfId="0" applyFont="1" applyBorder="1" applyAlignment="1">
      <alignment horizontal="left" vertical="center"/>
    </xf>
    <xf numFmtId="3" fontId="22" fillId="0" borderId="73" xfId="0" applyNumberFormat="1" applyFont="1" applyBorder="1" applyAlignment="1">
      <alignment horizontal="right" vertical="center"/>
    </xf>
    <xf numFmtId="3" fontId="22" fillId="0" borderId="74" xfId="0" applyNumberFormat="1" applyFont="1" applyBorder="1" applyAlignment="1">
      <alignment horizontal="right" vertical="center"/>
    </xf>
    <xf numFmtId="3" fontId="18" fillId="0" borderId="16" xfId="0" applyNumberFormat="1" applyFont="1" applyBorder="1" applyAlignment="1">
      <alignment horizontal="right" vertical="center"/>
    </xf>
    <xf numFmtId="0" fontId="18" fillId="0" borderId="16" xfId="0" applyFont="1" applyBorder="1" applyAlignment="1">
      <alignment horizontal="right" vertical="center"/>
    </xf>
    <xf numFmtId="3" fontId="11" fillId="0" borderId="16" xfId="0" applyNumberFormat="1" applyFont="1" applyBorder="1" applyAlignment="1">
      <alignment horizontal="right" vertical="center"/>
    </xf>
    <xf numFmtId="0" fontId="11" fillId="0" borderId="16" xfId="0" applyFont="1" applyBorder="1" applyAlignment="1">
      <alignment horizontal="right" vertical="center"/>
    </xf>
    <xf numFmtId="38" fontId="0" fillId="0" borderId="0" xfId="0" applyNumberFormat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77" fontId="22" fillId="0" borderId="3" xfId="0" applyNumberFormat="1" applyFont="1" applyBorder="1" applyAlignment="1">
      <alignment horizontal="right" vertical="center"/>
    </xf>
    <xf numFmtId="177" fontId="22" fillId="0" borderId="5" xfId="0" applyNumberFormat="1" applyFont="1" applyBorder="1" applyAlignment="1">
      <alignment horizontal="right" vertical="center"/>
    </xf>
    <xf numFmtId="177" fontId="6" fillId="0" borderId="3" xfId="0" applyNumberFormat="1" applyFont="1" applyBorder="1" applyAlignment="1">
      <alignment horizontal="right" vertical="center"/>
    </xf>
    <xf numFmtId="177" fontId="6" fillId="0" borderId="5" xfId="0" applyNumberFormat="1" applyFont="1" applyBorder="1" applyAlignment="1">
      <alignment horizontal="right" vertical="center"/>
    </xf>
    <xf numFmtId="177" fontId="20" fillId="0" borderId="3" xfId="0" applyNumberFormat="1" applyFont="1" applyBorder="1" applyAlignment="1">
      <alignment horizontal="right" vertical="center"/>
    </xf>
    <xf numFmtId="177" fontId="20" fillId="0" borderId="5" xfId="0" applyNumberFormat="1" applyFont="1" applyBorder="1" applyAlignment="1">
      <alignment horizontal="right" vertical="center"/>
    </xf>
    <xf numFmtId="0" fontId="7" fillId="0" borderId="35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177" fontId="20" fillId="0" borderId="27" xfId="0" applyNumberFormat="1" applyFont="1" applyBorder="1" applyAlignment="1">
      <alignment horizontal="right" vertical="center"/>
    </xf>
    <xf numFmtId="177" fontId="20" fillId="0" borderId="26" xfId="0" applyNumberFormat="1" applyFont="1" applyBorder="1" applyAlignment="1">
      <alignment horizontal="right" vertical="center"/>
    </xf>
    <xf numFmtId="177" fontId="5" fillId="0" borderId="0" xfId="0" applyNumberFormat="1" applyFont="1" applyAlignment="1">
      <alignment horizontal="center" vertical="center"/>
    </xf>
    <xf numFmtId="177" fontId="22" fillId="0" borderId="35" xfId="0" applyNumberFormat="1" applyFont="1" applyBorder="1" applyAlignment="1">
      <alignment horizontal="right" vertical="center"/>
    </xf>
    <xf numFmtId="177" fontId="22" fillId="0" borderId="36" xfId="0" applyNumberFormat="1" applyFont="1" applyBorder="1" applyAlignment="1">
      <alignment horizontal="right" vertical="center"/>
    </xf>
    <xf numFmtId="177" fontId="20" fillId="0" borderId="35" xfId="0" applyNumberFormat="1" applyFont="1" applyBorder="1" applyAlignment="1">
      <alignment horizontal="right" vertical="center"/>
    </xf>
    <xf numFmtId="177" fontId="20" fillId="0" borderId="36" xfId="0" applyNumberFormat="1" applyFont="1" applyBorder="1" applyAlignment="1">
      <alignment horizontal="right" vertical="center"/>
    </xf>
    <xf numFmtId="3" fontId="11" fillId="0" borderId="35" xfId="0" applyNumberFormat="1" applyFont="1" applyBorder="1" applyAlignment="1">
      <alignment horizontal="right" vertical="center"/>
    </xf>
    <xf numFmtId="3" fontId="11" fillId="0" borderId="36" xfId="0" applyNumberFormat="1" applyFont="1" applyBorder="1" applyAlignment="1">
      <alignment horizontal="right" vertical="center"/>
    </xf>
    <xf numFmtId="0" fontId="31" fillId="0" borderId="3" xfId="0" applyFont="1" applyBorder="1" applyAlignment="1">
      <alignment horizontal="left" vertical="center"/>
    </xf>
    <xf numFmtId="0" fontId="32" fillId="0" borderId="4" xfId="0" applyFont="1" applyBorder="1" applyAlignment="1">
      <alignment horizontal="left" vertical="center"/>
    </xf>
    <xf numFmtId="0" fontId="32" fillId="0" borderId="5" xfId="0" applyFont="1" applyBorder="1" applyAlignment="1">
      <alignment horizontal="left" vertical="center"/>
    </xf>
    <xf numFmtId="0" fontId="0" fillId="0" borderId="43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41" xfId="0" applyFont="1" applyBorder="1" applyAlignment="1">
      <alignment horizontal="left" vertical="center"/>
    </xf>
    <xf numFmtId="177" fontId="18" fillId="0" borderId="3" xfId="0" applyNumberFormat="1" applyFont="1" applyBorder="1" applyAlignment="1">
      <alignment horizontal="right" vertical="center"/>
    </xf>
    <xf numFmtId="177" fontId="18" fillId="0" borderId="5" xfId="0" applyNumberFormat="1" applyFont="1" applyBorder="1" applyAlignment="1">
      <alignment horizontal="right" vertical="center"/>
    </xf>
    <xf numFmtId="177" fontId="6" fillId="0" borderId="37" xfId="0" applyNumberFormat="1" applyFont="1" applyBorder="1" applyAlignment="1">
      <alignment horizontal="right" vertical="center"/>
    </xf>
    <xf numFmtId="177" fontId="6" fillId="0" borderId="38" xfId="0" applyNumberFormat="1" applyFont="1" applyBorder="1" applyAlignment="1">
      <alignment horizontal="right" vertical="center"/>
    </xf>
    <xf numFmtId="3" fontId="11" fillId="0" borderId="37" xfId="0" applyNumberFormat="1" applyFont="1" applyBorder="1" applyAlignment="1">
      <alignment horizontal="right" vertical="center"/>
    </xf>
    <xf numFmtId="3" fontId="11" fillId="0" borderId="38" xfId="0" applyNumberFormat="1" applyFont="1" applyBorder="1" applyAlignment="1">
      <alignment horizontal="right" vertical="center"/>
    </xf>
    <xf numFmtId="177" fontId="20" fillId="0" borderId="37" xfId="0" applyNumberFormat="1" applyFont="1" applyBorder="1" applyAlignment="1">
      <alignment horizontal="right" vertical="center"/>
    </xf>
    <xf numFmtId="177" fontId="20" fillId="0" borderId="38" xfId="0" applyNumberFormat="1" applyFont="1" applyBorder="1" applyAlignment="1">
      <alignment horizontal="right" vertical="center"/>
    </xf>
    <xf numFmtId="0" fontId="5" fillId="0" borderId="37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177" fontId="6" fillId="0" borderId="44" xfId="0" applyNumberFormat="1" applyFont="1" applyBorder="1" applyAlignment="1">
      <alignment horizontal="right" vertical="center"/>
    </xf>
    <xf numFmtId="177" fontId="6" fillId="0" borderId="45" xfId="0" applyNumberFormat="1" applyFont="1" applyBorder="1" applyAlignment="1">
      <alignment horizontal="right" vertical="center"/>
    </xf>
    <xf numFmtId="3" fontId="11" fillId="0" borderId="44" xfId="0" applyNumberFormat="1" applyFont="1" applyBorder="1" applyAlignment="1">
      <alignment horizontal="right" vertical="center"/>
    </xf>
    <xf numFmtId="3" fontId="11" fillId="0" borderId="45" xfId="0" applyNumberFormat="1" applyFont="1" applyBorder="1" applyAlignment="1">
      <alignment horizontal="right" vertical="center"/>
    </xf>
    <xf numFmtId="177" fontId="20" fillId="0" borderId="44" xfId="0" applyNumberFormat="1" applyFont="1" applyBorder="1" applyAlignment="1">
      <alignment horizontal="right" vertical="center"/>
    </xf>
    <xf numFmtId="177" fontId="20" fillId="0" borderId="45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0" fontId="5" fillId="0" borderId="45" xfId="0" applyFont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176" fontId="0" fillId="0" borderId="35" xfId="0" applyNumberFormat="1" applyBorder="1" applyAlignment="1">
      <alignment horizontal="center" vertical="center"/>
    </xf>
    <xf numFmtId="176" fontId="0" fillId="0" borderId="36" xfId="0" applyNumberForma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77" fontId="22" fillId="0" borderId="27" xfId="0" applyNumberFormat="1" applyFont="1" applyBorder="1" applyAlignment="1">
      <alignment horizontal="right" vertical="center"/>
    </xf>
    <xf numFmtId="177" fontId="22" fillId="0" borderId="26" xfId="0" applyNumberFormat="1" applyFont="1" applyBorder="1" applyAlignment="1">
      <alignment horizontal="right" vertical="center"/>
    </xf>
    <xf numFmtId="177" fontId="11" fillId="0" borderId="27" xfId="0" applyNumberFormat="1" applyFont="1" applyBorder="1" applyAlignment="1">
      <alignment horizontal="right" vertical="center"/>
    </xf>
    <xf numFmtId="177" fontId="11" fillId="0" borderId="26" xfId="0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38" fontId="22" fillId="0" borderId="27" xfId="1" applyFont="1" applyFill="1" applyBorder="1" applyAlignment="1">
      <alignment horizontal="right" vertical="center"/>
    </xf>
    <xf numFmtId="38" fontId="22" fillId="0" borderId="26" xfId="1" applyFont="1" applyFill="1" applyBorder="1" applyAlignment="1">
      <alignment horizontal="right" vertical="center"/>
    </xf>
    <xf numFmtId="38" fontId="18" fillId="0" borderId="27" xfId="1" applyFont="1" applyBorder="1" applyAlignment="1">
      <alignment horizontal="right" vertical="center"/>
    </xf>
    <xf numFmtId="38" fontId="18" fillId="0" borderId="26" xfId="1" applyFont="1" applyBorder="1" applyAlignment="1">
      <alignment horizontal="right" vertical="center"/>
    </xf>
    <xf numFmtId="176" fontId="11" fillId="0" borderId="27" xfId="0" applyNumberFormat="1" applyFont="1" applyBorder="1" applyAlignment="1">
      <alignment horizontal="right" vertical="center"/>
    </xf>
    <xf numFmtId="176" fontId="11" fillId="0" borderId="26" xfId="0" applyNumberFormat="1" applyFont="1" applyBorder="1" applyAlignment="1">
      <alignment horizontal="right" vertical="center"/>
    </xf>
    <xf numFmtId="177" fontId="18" fillId="0" borderId="27" xfId="0" applyNumberFormat="1" applyFont="1" applyBorder="1" applyAlignment="1">
      <alignment horizontal="right" vertical="center"/>
    </xf>
    <xf numFmtId="177" fontId="18" fillId="0" borderId="26" xfId="0" applyNumberFormat="1" applyFont="1" applyBorder="1" applyAlignment="1">
      <alignment horizontal="right"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38" fontId="22" fillId="0" borderId="3" xfId="1" applyFont="1" applyFill="1" applyBorder="1" applyAlignment="1">
      <alignment horizontal="right" vertical="center"/>
    </xf>
    <xf numFmtId="38" fontId="22" fillId="0" borderId="5" xfId="1" applyFont="1" applyFill="1" applyBorder="1" applyAlignment="1">
      <alignment horizontal="right" vertical="center"/>
    </xf>
    <xf numFmtId="38" fontId="18" fillId="0" borderId="3" xfId="1" applyFont="1" applyBorder="1" applyAlignment="1">
      <alignment horizontal="right" vertical="center"/>
    </xf>
    <xf numFmtId="38" fontId="18" fillId="0" borderId="5" xfId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5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177" fontId="18" fillId="0" borderId="3" xfId="0" applyNumberFormat="1" applyFont="1" applyBorder="1" applyAlignment="1">
      <alignment horizontal="center" vertical="center"/>
    </xf>
    <xf numFmtId="177" fontId="20" fillId="0" borderId="5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38" fontId="23" fillId="0" borderId="3" xfId="1" applyFont="1" applyFill="1" applyBorder="1" applyAlignment="1">
      <alignment horizontal="right" vertical="center"/>
    </xf>
    <xf numFmtId="38" fontId="23" fillId="0" borderId="5" xfId="1" applyFont="1" applyFill="1" applyBorder="1" applyAlignment="1">
      <alignment horizontal="right" vertical="center"/>
    </xf>
    <xf numFmtId="38" fontId="21" fillId="0" borderId="3" xfId="1" applyFont="1" applyBorder="1" applyAlignment="1">
      <alignment horizontal="right" vertical="center"/>
    </xf>
    <xf numFmtId="38" fontId="21" fillId="0" borderId="5" xfId="1" applyFont="1" applyBorder="1" applyAlignment="1">
      <alignment horizontal="right" vertical="center"/>
    </xf>
    <xf numFmtId="0" fontId="31" fillId="0" borderId="3" xfId="0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38" fontId="22" fillId="0" borderId="35" xfId="1" applyFont="1" applyFill="1" applyBorder="1" applyAlignment="1">
      <alignment horizontal="right" vertical="center"/>
    </xf>
    <xf numFmtId="38" fontId="22" fillId="0" borderId="36" xfId="1" applyFont="1" applyFill="1" applyBorder="1" applyAlignment="1">
      <alignment horizontal="right" vertical="center"/>
    </xf>
    <xf numFmtId="38" fontId="18" fillId="0" borderId="35" xfId="1" applyFont="1" applyBorder="1" applyAlignment="1">
      <alignment horizontal="right" vertical="center"/>
    </xf>
    <xf numFmtId="38" fontId="18" fillId="0" borderId="36" xfId="1" applyFont="1" applyBorder="1" applyAlignment="1">
      <alignment horizontal="right" vertical="center"/>
    </xf>
    <xf numFmtId="176" fontId="11" fillId="0" borderId="35" xfId="0" applyNumberFormat="1" applyFont="1" applyBorder="1" applyAlignment="1">
      <alignment horizontal="right" vertical="center"/>
    </xf>
    <xf numFmtId="176" fontId="11" fillId="0" borderId="36" xfId="0" applyNumberFormat="1" applyFont="1" applyBorder="1" applyAlignment="1">
      <alignment horizontal="right" vertical="center"/>
    </xf>
    <xf numFmtId="0" fontId="7" fillId="0" borderId="35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36" xfId="0" applyFont="1" applyBorder="1" applyAlignment="1">
      <alignment horizontal="left" vertical="center" wrapText="1"/>
    </xf>
    <xf numFmtId="176" fontId="0" fillId="0" borderId="27" xfId="0" applyNumberFormat="1" applyBorder="1" applyAlignment="1">
      <alignment horizontal="right" vertical="center"/>
    </xf>
    <xf numFmtId="176" fontId="0" fillId="0" borderId="26" xfId="0" applyNumberFormat="1" applyBorder="1" applyAlignment="1">
      <alignment horizontal="right" vertical="center"/>
    </xf>
    <xf numFmtId="0" fontId="17" fillId="0" borderId="11" xfId="0" applyFont="1" applyBorder="1" applyAlignment="1">
      <alignment horizontal="left" vertical="center" shrinkToFit="1"/>
    </xf>
    <xf numFmtId="0" fontId="17" fillId="0" borderId="30" xfId="0" applyFont="1" applyBorder="1" applyAlignment="1">
      <alignment horizontal="left" vertical="center" shrinkToFit="1"/>
    </xf>
    <xf numFmtId="0" fontId="6" fillId="0" borderId="11" xfId="0" applyFont="1" applyBorder="1" applyAlignment="1">
      <alignment horizontal="left" vertical="center" shrinkToFit="1"/>
    </xf>
    <xf numFmtId="0" fontId="17" fillId="0" borderId="52" xfId="0" applyFont="1" applyBorder="1" applyAlignment="1">
      <alignment horizontal="center" vertical="center" shrinkToFit="1"/>
    </xf>
    <xf numFmtId="0" fontId="17" fillId="0" borderId="61" xfId="0" applyFont="1" applyBorder="1" applyAlignment="1">
      <alignment horizontal="center" vertical="center" shrinkToFit="1"/>
    </xf>
    <xf numFmtId="0" fontId="17" fillId="0" borderId="52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7" fillId="0" borderId="2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0" fontId="27" fillId="0" borderId="2" xfId="0" applyFont="1" applyBorder="1" applyAlignment="1">
      <alignment horizontal="left" vertical="center" shrinkToFit="1"/>
    </xf>
    <xf numFmtId="0" fontId="27" fillId="0" borderId="2" xfId="0" applyFont="1" applyBorder="1" applyAlignment="1">
      <alignment horizontal="left" vertical="center" wrapText="1" shrinkToFit="1"/>
    </xf>
    <xf numFmtId="0" fontId="17" fillId="0" borderId="62" xfId="0" applyFont="1" applyBorder="1" applyAlignment="1">
      <alignment horizontal="left" vertical="center" shrinkToFit="1"/>
    </xf>
    <xf numFmtId="0" fontId="17" fillId="0" borderId="44" xfId="0" applyFont="1" applyBorder="1" applyAlignment="1">
      <alignment horizontal="left" vertical="center" shrinkToFit="1"/>
    </xf>
    <xf numFmtId="0" fontId="27" fillId="0" borderId="62" xfId="0" applyFont="1" applyBorder="1" applyAlignment="1">
      <alignment horizontal="left" vertical="center" shrinkToFit="1"/>
    </xf>
    <xf numFmtId="0" fontId="6" fillId="0" borderId="62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left" vertical="center" wrapText="1" shrinkToFit="1"/>
    </xf>
    <xf numFmtId="0" fontId="0" fillId="0" borderId="2" xfId="0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7" fillId="0" borderId="31" xfId="0" applyFont="1" applyBorder="1" applyAlignment="1">
      <alignment horizontal="left" vertical="center" shrinkToFit="1"/>
    </xf>
    <xf numFmtId="0" fontId="17" fillId="0" borderId="1" xfId="0" applyFont="1" applyBorder="1" applyAlignment="1">
      <alignment horizontal="left" vertical="center" shrinkToFit="1"/>
    </xf>
    <xf numFmtId="0" fontId="5" fillId="0" borderId="3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29" xfId="0" applyFont="1" applyBorder="1" applyAlignment="1">
      <alignment horizontal="left" vertical="center" shrinkToFit="1"/>
    </xf>
    <xf numFmtId="0" fontId="0" fillId="0" borderId="3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38" fontId="0" fillId="0" borderId="0" xfId="1" applyFont="1" applyAlignment="1">
      <alignment horizontal="right" vertical="center"/>
    </xf>
    <xf numFmtId="0" fontId="17" fillId="0" borderId="0" xfId="0" applyFont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0" xfId="0" applyFont="1" applyAlignment="1">
      <alignment horizontal="left" vertical="center" wrapText="1" shrinkToFit="1"/>
    </xf>
    <xf numFmtId="3" fontId="22" fillId="0" borderId="39" xfId="0" applyNumberFormat="1" applyFont="1" applyBorder="1" applyAlignment="1">
      <alignment horizontal="right" vertical="center"/>
    </xf>
    <xf numFmtId="3" fontId="22" fillId="0" borderId="40" xfId="0" applyNumberFormat="1" applyFont="1" applyBorder="1" applyAlignment="1">
      <alignment horizontal="right" vertical="center"/>
    </xf>
    <xf numFmtId="3" fontId="20" fillId="0" borderId="12" xfId="0" applyNumberFormat="1" applyFont="1" applyBorder="1" applyAlignment="1">
      <alignment horizontal="right" vertical="center"/>
    </xf>
    <xf numFmtId="0" fontId="20" fillId="0" borderId="12" xfId="0" applyFont="1" applyBorder="1" applyAlignment="1">
      <alignment horizontal="right" vertical="center"/>
    </xf>
    <xf numFmtId="176" fontId="18" fillId="0" borderId="12" xfId="0" applyNumberFormat="1" applyFont="1" applyBorder="1" applyAlignment="1">
      <alignment horizontal="right" vertical="center" shrinkToFit="1"/>
    </xf>
    <xf numFmtId="3" fontId="20" fillId="0" borderId="19" xfId="0" applyNumberFormat="1" applyFont="1" applyBorder="1" applyAlignment="1">
      <alignment horizontal="right" vertical="center"/>
    </xf>
    <xf numFmtId="0" fontId="20" fillId="0" borderId="19" xfId="0" applyFont="1" applyBorder="1" applyAlignment="1">
      <alignment horizontal="right" vertical="center"/>
    </xf>
    <xf numFmtId="3" fontId="22" fillId="0" borderId="64" xfId="0" applyNumberFormat="1" applyFont="1" applyBorder="1" applyAlignment="1">
      <alignment horizontal="right" vertical="center"/>
    </xf>
    <xf numFmtId="3" fontId="22" fillId="0" borderId="63" xfId="0" applyNumberFormat="1" applyFont="1" applyBorder="1" applyAlignment="1">
      <alignment horizontal="right" vertical="center"/>
    </xf>
    <xf numFmtId="3" fontId="20" fillId="0" borderId="16" xfId="0" applyNumberFormat="1" applyFont="1" applyBorder="1" applyAlignment="1">
      <alignment horizontal="right" vertical="center"/>
    </xf>
    <xf numFmtId="0" fontId="20" fillId="0" borderId="16" xfId="0" applyFont="1" applyBorder="1" applyAlignment="1">
      <alignment horizontal="right" vertical="center"/>
    </xf>
    <xf numFmtId="176" fontId="0" fillId="0" borderId="16" xfId="0" applyNumberFormat="1" applyBorder="1" applyAlignment="1">
      <alignment horizontal="right" vertical="center" shrinkToFit="1"/>
    </xf>
    <xf numFmtId="3" fontId="6" fillId="0" borderId="12" xfId="0" applyNumberFormat="1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176" fontId="0" fillId="0" borderId="12" xfId="0" applyNumberFormat="1" applyBorder="1" applyAlignment="1">
      <alignment horizontal="right" vertical="center" shrinkToFit="1"/>
    </xf>
    <xf numFmtId="176" fontId="5" fillId="0" borderId="11" xfId="0" applyNumberFormat="1" applyFont="1" applyBorder="1" applyAlignment="1">
      <alignment horizontal="right" vertical="center" shrinkToFit="1"/>
    </xf>
    <xf numFmtId="3" fontId="6" fillId="0" borderId="34" xfId="0" applyNumberFormat="1" applyFont="1" applyBorder="1" applyAlignment="1">
      <alignment horizontal="right" vertical="center"/>
    </xf>
    <xf numFmtId="0" fontId="6" fillId="0" borderId="34" xfId="0" applyFont="1" applyBorder="1" applyAlignment="1">
      <alignment horizontal="right" vertical="center"/>
    </xf>
    <xf numFmtId="176" fontId="0" fillId="0" borderId="34" xfId="0" applyNumberFormat="1" applyBorder="1" applyAlignment="1">
      <alignment horizontal="right" vertical="center" shrinkToFit="1"/>
    </xf>
    <xf numFmtId="38" fontId="25" fillId="0" borderId="23" xfId="1" applyFont="1" applyBorder="1" applyAlignment="1">
      <alignment horizontal="right" vertical="center"/>
    </xf>
    <xf numFmtId="176" fontId="0" fillId="0" borderId="13" xfId="0" applyNumberFormat="1" applyBorder="1" applyAlignment="1">
      <alignment horizontal="right" vertical="center" shrinkToFit="1"/>
    </xf>
    <xf numFmtId="0" fontId="20" fillId="0" borderId="14" xfId="0" applyFont="1" applyBorder="1" applyAlignment="1">
      <alignment horizontal="right" vertical="center"/>
    </xf>
    <xf numFmtId="176" fontId="0" fillId="0" borderId="21" xfId="0" applyNumberFormat="1" applyBorder="1" applyAlignment="1">
      <alignment horizontal="right" vertical="center" shrinkToFit="1"/>
    </xf>
    <xf numFmtId="176" fontId="0" fillId="0" borderId="22" xfId="0" applyNumberFormat="1" applyBorder="1" applyAlignment="1">
      <alignment horizontal="right" vertical="center" shrinkToFit="1"/>
    </xf>
    <xf numFmtId="176" fontId="0" fillId="0" borderId="32" xfId="0" applyNumberFormat="1" applyBorder="1" applyAlignment="1">
      <alignment horizontal="right" vertical="center" shrinkToFit="1"/>
    </xf>
    <xf numFmtId="176" fontId="0" fillId="0" borderId="33" xfId="0" applyNumberFormat="1" applyBorder="1" applyAlignment="1">
      <alignment horizontal="right" vertical="center" shrinkToFit="1"/>
    </xf>
    <xf numFmtId="0" fontId="8" fillId="0" borderId="0" xfId="0" applyFont="1" applyAlignment="1">
      <alignment horizontal="left" vertical="center" wrapText="1" shrinkToFit="1"/>
    </xf>
    <xf numFmtId="0" fontId="8" fillId="0" borderId="0" xfId="0" applyFont="1" applyAlignment="1">
      <alignment horizontal="left" vertical="center" shrinkToFit="1"/>
    </xf>
    <xf numFmtId="0" fontId="28" fillId="0" borderId="11" xfId="0" applyFont="1" applyBorder="1" applyAlignment="1">
      <alignment horizontal="center" vertical="center"/>
    </xf>
    <xf numFmtId="3" fontId="26" fillId="0" borderId="19" xfId="0" applyNumberFormat="1" applyFont="1" applyBorder="1" applyAlignment="1">
      <alignment horizontal="right" vertical="center"/>
    </xf>
    <xf numFmtId="0" fontId="26" fillId="0" borderId="19" xfId="0" applyFont="1" applyBorder="1" applyAlignment="1">
      <alignment horizontal="right" vertical="center"/>
    </xf>
    <xf numFmtId="0" fontId="22" fillId="0" borderId="5" xfId="0" applyFont="1" applyBorder="1" applyAlignment="1">
      <alignment horizontal="right" vertical="center"/>
    </xf>
    <xf numFmtId="3" fontId="26" fillId="0" borderId="3" xfId="0" applyNumberFormat="1" applyFont="1" applyBorder="1" applyAlignment="1">
      <alignment horizontal="right" vertical="center"/>
    </xf>
    <xf numFmtId="3" fontId="26" fillId="0" borderId="5" xfId="0" applyNumberFormat="1" applyFont="1" applyBorder="1" applyAlignment="1">
      <alignment horizontal="right" vertical="center"/>
    </xf>
    <xf numFmtId="0" fontId="22" fillId="0" borderId="15" xfId="0" applyFont="1" applyBorder="1" applyAlignment="1">
      <alignment horizontal="right" vertical="center"/>
    </xf>
    <xf numFmtId="3" fontId="26" fillId="0" borderId="23" xfId="0" applyNumberFormat="1" applyFont="1" applyBorder="1" applyAlignment="1">
      <alignment horizontal="right" vertical="center"/>
    </xf>
    <xf numFmtId="3" fontId="26" fillId="0" borderId="15" xfId="0" applyNumberFormat="1" applyFont="1" applyBorder="1" applyAlignment="1">
      <alignment horizontal="right" vertical="center"/>
    </xf>
    <xf numFmtId="0" fontId="0" fillId="0" borderId="20" xfId="0" applyBorder="1" applyAlignment="1">
      <alignment horizontal="left" vertical="center"/>
    </xf>
    <xf numFmtId="38" fontId="0" fillId="0" borderId="3" xfId="1" applyFont="1" applyBorder="1" applyAlignment="1">
      <alignment horizontal="center" vertical="center"/>
    </xf>
    <xf numFmtId="38" fontId="0" fillId="0" borderId="4" xfId="1" applyFont="1" applyBorder="1" applyAlignment="1">
      <alignment horizontal="center" vertical="center"/>
    </xf>
    <xf numFmtId="3" fontId="20" fillId="0" borderId="20" xfId="0" applyNumberFormat="1" applyFont="1" applyBorder="1" applyAlignment="1">
      <alignment horizontal="right" vertical="center"/>
    </xf>
    <xf numFmtId="0" fontId="20" fillId="0" borderId="20" xfId="0" applyFont="1" applyBorder="1" applyAlignment="1">
      <alignment horizontal="right" vertical="center"/>
    </xf>
    <xf numFmtId="38" fontId="22" fillId="0" borderId="27" xfId="1" applyFont="1" applyBorder="1" applyAlignment="1">
      <alignment horizontal="right" vertical="center"/>
    </xf>
    <xf numFmtId="38" fontId="22" fillId="0" borderId="26" xfId="1" applyFont="1" applyBorder="1" applyAlignment="1">
      <alignment horizontal="right" vertical="center"/>
    </xf>
    <xf numFmtId="38" fontId="20" fillId="0" borderId="27" xfId="1" applyFont="1" applyBorder="1" applyAlignment="1">
      <alignment horizontal="right" vertical="center"/>
    </xf>
    <xf numFmtId="38" fontId="20" fillId="0" borderId="26" xfId="1" applyFont="1" applyBorder="1" applyAlignment="1">
      <alignment horizontal="right" vertical="center"/>
    </xf>
    <xf numFmtId="177" fontId="20" fillId="0" borderId="27" xfId="0" applyNumberFormat="1" applyFont="1" applyBorder="1" applyAlignment="1">
      <alignment horizontal="right" vertical="center" shrinkToFit="1"/>
    </xf>
    <xf numFmtId="177" fontId="20" fillId="0" borderId="26" xfId="0" applyNumberFormat="1" applyFont="1" applyBorder="1" applyAlignment="1">
      <alignment horizontal="right" vertical="center" shrinkToFit="1"/>
    </xf>
    <xf numFmtId="38" fontId="22" fillId="0" borderId="35" xfId="1" applyFont="1" applyBorder="1" applyAlignment="1">
      <alignment horizontal="right" vertical="center"/>
    </xf>
    <xf numFmtId="38" fontId="22" fillId="0" borderId="36" xfId="1" applyFont="1" applyBorder="1" applyAlignment="1">
      <alignment horizontal="right" vertical="center"/>
    </xf>
    <xf numFmtId="38" fontId="20" fillId="0" borderId="35" xfId="1" applyFont="1" applyBorder="1" applyAlignment="1">
      <alignment horizontal="right" vertical="center"/>
    </xf>
    <xf numFmtId="38" fontId="20" fillId="0" borderId="36" xfId="1" applyFont="1" applyBorder="1" applyAlignment="1">
      <alignment horizontal="right" vertical="center"/>
    </xf>
    <xf numFmtId="177" fontId="20" fillId="0" borderId="35" xfId="0" applyNumberFormat="1" applyFont="1" applyBorder="1" applyAlignment="1">
      <alignment horizontal="right" vertical="center" shrinkToFit="1"/>
    </xf>
    <xf numFmtId="177" fontId="20" fillId="0" borderId="36" xfId="0" applyNumberFormat="1" applyFont="1" applyBorder="1" applyAlignment="1">
      <alignment horizontal="right" vertical="center" shrinkToFit="1"/>
    </xf>
    <xf numFmtId="38" fontId="22" fillId="0" borderId="3" xfId="1" applyFont="1" applyBorder="1" applyAlignment="1">
      <alignment horizontal="right" vertical="center"/>
    </xf>
    <xf numFmtId="38" fontId="22" fillId="0" borderId="5" xfId="1" applyFont="1" applyBorder="1" applyAlignment="1">
      <alignment horizontal="right" vertical="center"/>
    </xf>
    <xf numFmtId="38" fontId="20" fillId="0" borderId="3" xfId="1" applyFont="1" applyBorder="1" applyAlignment="1">
      <alignment horizontal="right" vertical="center"/>
    </xf>
    <xf numFmtId="38" fontId="20" fillId="0" borderId="5" xfId="1" applyFont="1" applyBorder="1" applyAlignment="1">
      <alignment horizontal="right" vertical="center"/>
    </xf>
    <xf numFmtId="177" fontId="20" fillId="0" borderId="3" xfId="0" applyNumberFormat="1" applyFont="1" applyBorder="1" applyAlignment="1">
      <alignment horizontal="right" vertical="center" shrinkToFit="1"/>
    </xf>
    <xf numFmtId="177" fontId="20" fillId="0" borderId="5" xfId="0" applyNumberFormat="1" applyFont="1" applyBorder="1" applyAlignment="1">
      <alignment horizontal="right" vertical="center" shrinkToFit="1"/>
    </xf>
    <xf numFmtId="0" fontId="5" fillId="0" borderId="3" xfId="0" applyFont="1" applyBorder="1" applyAlignment="1">
      <alignment horizontal="left" vertical="center" wrapText="1" shrinkToFit="1"/>
    </xf>
    <xf numFmtId="0" fontId="5" fillId="0" borderId="4" xfId="0" applyFont="1" applyBorder="1" applyAlignment="1">
      <alignment horizontal="left" vertical="center" wrapText="1" shrinkToFit="1"/>
    </xf>
    <xf numFmtId="0" fontId="5" fillId="0" borderId="5" xfId="0" applyFont="1" applyBorder="1" applyAlignment="1">
      <alignment horizontal="left" vertical="center" wrapText="1" shrinkToFit="1"/>
    </xf>
    <xf numFmtId="38" fontId="23" fillId="0" borderId="3" xfId="1" applyFont="1" applyBorder="1" applyAlignment="1">
      <alignment horizontal="right" vertical="center"/>
    </xf>
    <xf numFmtId="38" fontId="23" fillId="0" borderId="5" xfId="1" applyFont="1" applyBorder="1" applyAlignment="1">
      <alignment horizontal="right" vertical="center"/>
    </xf>
    <xf numFmtId="38" fontId="29" fillId="0" borderId="3" xfId="1" applyFont="1" applyBorder="1" applyAlignment="1">
      <alignment horizontal="right" vertical="center"/>
    </xf>
    <xf numFmtId="38" fontId="29" fillId="0" borderId="5" xfId="1" applyFont="1" applyBorder="1" applyAlignment="1">
      <alignment horizontal="right" vertical="center"/>
    </xf>
    <xf numFmtId="0" fontId="5" fillId="0" borderId="3" xfId="0" applyFont="1" applyBorder="1" applyAlignment="1">
      <alignment horizontal="left" vertical="center" wrapText="1"/>
    </xf>
    <xf numFmtId="177" fontId="18" fillId="0" borderId="3" xfId="0" applyNumberFormat="1" applyFont="1" applyBorder="1" applyAlignment="1">
      <alignment horizontal="center" vertical="center" shrinkToFit="1"/>
    </xf>
    <xf numFmtId="177" fontId="20" fillId="0" borderId="5" xfId="0" applyNumberFormat="1" applyFont="1" applyBorder="1" applyAlignment="1">
      <alignment horizontal="center" vertical="center" shrinkToFit="1"/>
    </xf>
    <xf numFmtId="177" fontId="18" fillId="0" borderId="3" xfId="0" applyNumberFormat="1" applyFont="1" applyBorder="1" applyAlignment="1">
      <alignment horizontal="right" vertical="center" shrinkToFit="1"/>
    </xf>
    <xf numFmtId="177" fontId="18" fillId="0" borderId="5" xfId="0" applyNumberFormat="1" applyFont="1" applyBorder="1" applyAlignment="1">
      <alignment horizontal="right" vertical="center" shrinkToFit="1"/>
    </xf>
    <xf numFmtId="177" fontId="18" fillId="0" borderId="27" xfId="0" applyNumberFormat="1" applyFont="1" applyBorder="1" applyAlignment="1">
      <alignment horizontal="right" vertical="center" shrinkToFit="1"/>
    </xf>
    <xf numFmtId="177" fontId="18" fillId="0" borderId="26" xfId="0" applyNumberFormat="1" applyFont="1" applyBorder="1" applyAlignment="1">
      <alignment horizontal="right" vertical="center" shrinkToFit="1"/>
    </xf>
    <xf numFmtId="0" fontId="7" fillId="0" borderId="30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177" fontId="22" fillId="0" borderId="30" xfId="0" applyNumberFormat="1" applyFont="1" applyBorder="1" applyAlignment="1">
      <alignment horizontal="right" vertical="center"/>
    </xf>
    <xf numFmtId="177" fontId="22" fillId="0" borderId="41" xfId="0" applyNumberFormat="1" applyFont="1" applyBorder="1" applyAlignment="1">
      <alignment horizontal="right" vertical="center"/>
    </xf>
    <xf numFmtId="177" fontId="20" fillId="0" borderId="30" xfId="0" applyNumberFormat="1" applyFont="1" applyBorder="1" applyAlignment="1">
      <alignment horizontal="right" vertical="center"/>
    </xf>
    <xf numFmtId="177" fontId="20" fillId="0" borderId="41" xfId="0" applyNumberFormat="1" applyFont="1" applyBorder="1" applyAlignment="1">
      <alignment horizontal="right" vertical="center"/>
    </xf>
    <xf numFmtId="3" fontId="11" fillId="0" borderId="30" xfId="0" applyNumberFormat="1" applyFont="1" applyBorder="1" applyAlignment="1">
      <alignment horizontal="right" vertical="center"/>
    </xf>
    <xf numFmtId="3" fontId="11" fillId="0" borderId="41" xfId="0" applyNumberFormat="1" applyFont="1" applyBorder="1" applyAlignment="1">
      <alignment horizontal="right" vertical="center"/>
    </xf>
    <xf numFmtId="0" fontId="5" fillId="0" borderId="10" xfId="0" applyFont="1" applyBorder="1" applyAlignment="1">
      <alignment horizontal="left" vertical="center"/>
    </xf>
    <xf numFmtId="177" fontId="6" fillId="0" borderId="72" xfId="0" applyNumberFormat="1" applyFont="1" applyBorder="1" applyAlignment="1">
      <alignment horizontal="right" vertical="center"/>
    </xf>
    <xf numFmtId="177" fontId="6" fillId="0" borderId="71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22" fillId="0" borderId="0" xfId="0" applyNumberFormat="1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3" fontId="18" fillId="0" borderId="0" xfId="0" applyNumberFormat="1" applyFont="1" applyBorder="1" applyAlignment="1">
      <alignment horizontal="right" vertical="center"/>
    </xf>
    <xf numFmtId="0" fontId="18" fillId="0" borderId="0" xfId="0" applyFont="1" applyBorder="1" applyAlignment="1">
      <alignment horizontal="right" vertical="center"/>
    </xf>
    <xf numFmtId="3" fontId="11" fillId="0" borderId="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76" fontId="18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38" fontId="22" fillId="0" borderId="0" xfId="1" applyFont="1" applyFill="1" applyBorder="1" applyAlignment="1">
      <alignment horizontal="right" vertical="center"/>
    </xf>
    <xf numFmtId="38" fontId="18" fillId="0" borderId="0" xfId="1" applyFont="1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177" fontId="20" fillId="0" borderId="0" xfId="0" applyNumberFormat="1" applyFon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33" fillId="0" borderId="0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FF66"/>
      <color rgb="FF99FF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38100</xdr:colOff>
      <xdr:row>15</xdr:row>
      <xdr:rowOff>257175</xdr:rowOff>
    </xdr:from>
    <xdr:to>
      <xdr:col>21</xdr:col>
      <xdr:colOff>371475</xdr:colOff>
      <xdr:row>17</xdr:row>
      <xdr:rowOff>190500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27771F8B-07B2-4037-A8DE-07625AFA8F22}"/>
            </a:ext>
          </a:extLst>
        </xdr:cNvPr>
        <xdr:cNvSpPr/>
      </xdr:nvSpPr>
      <xdr:spPr>
        <a:xfrm>
          <a:off x="9439275" y="5076825"/>
          <a:ext cx="3762375" cy="847725"/>
        </a:xfrm>
        <a:prstGeom prst="wedgeRectCallout">
          <a:avLst>
            <a:gd name="adj1" fmla="val -105483"/>
            <a:gd name="adj2" fmla="val -3021"/>
          </a:avLst>
        </a:prstGeom>
        <a:solidFill>
          <a:srgbClr val="FFFF00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従来、予備費として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「外郭団体特別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事業対応」としていたが、予備費に</a:t>
          </a:r>
          <a:r>
            <a:rPr kumimoji="1" lang="ja-JP" altLang="en-US" sz="1100"/>
            <a:t>支出予定項目があるのは不適であるとの指摘から、令和６年度予算から教育実習対策事業費に「外郭団体事業対策費」として計上する。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457200</xdr:colOff>
      <xdr:row>19</xdr:row>
      <xdr:rowOff>419101</xdr:rowOff>
    </xdr:from>
    <xdr:to>
      <xdr:col>20</xdr:col>
      <xdr:colOff>85725</xdr:colOff>
      <xdr:row>21</xdr:row>
      <xdr:rowOff>171451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C27BCEB0-D15A-44C1-AB13-B9B1FBAC69D6}"/>
            </a:ext>
          </a:extLst>
        </xdr:cNvPr>
        <xdr:cNvSpPr/>
      </xdr:nvSpPr>
      <xdr:spPr>
        <a:xfrm>
          <a:off x="8791575" y="6534151"/>
          <a:ext cx="3762375" cy="666750"/>
        </a:xfrm>
        <a:prstGeom prst="wedgeRectCallout">
          <a:avLst>
            <a:gd name="adj1" fmla="val -79660"/>
            <a:gd name="adj2" fmla="val -20999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従来、予備費として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「外郭団体特別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事業対応」としていたが、予備費に</a:t>
          </a:r>
          <a:r>
            <a:rPr kumimoji="1" lang="ja-JP" altLang="en-US" sz="1100"/>
            <a:t>支出予定項目があるのは不適である。令和６年度予算から「外郭団体事業対策費」を起こして計上する。</a:t>
          </a:r>
        </a:p>
      </xdr:txBody>
    </xdr:sp>
    <xdr:clientData/>
  </xdr:twoCellAnchor>
  <xdr:twoCellAnchor>
    <xdr:from>
      <xdr:col>14</xdr:col>
      <xdr:colOff>457200</xdr:colOff>
      <xdr:row>22</xdr:row>
      <xdr:rowOff>428626</xdr:rowOff>
    </xdr:from>
    <xdr:to>
      <xdr:col>20</xdr:col>
      <xdr:colOff>85725</xdr:colOff>
      <xdr:row>24</xdr:row>
      <xdr:rowOff>180975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F0284C90-8E66-4B1D-B5A6-CB272B7E435F}"/>
            </a:ext>
          </a:extLst>
        </xdr:cNvPr>
        <xdr:cNvSpPr/>
      </xdr:nvSpPr>
      <xdr:spPr>
        <a:xfrm>
          <a:off x="8791575" y="7915276"/>
          <a:ext cx="3762375" cy="666749"/>
        </a:xfrm>
        <a:prstGeom prst="wedgeRectCallout">
          <a:avLst>
            <a:gd name="adj1" fmla="val -79660"/>
            <a:gd name="adj2" fmla="val -20999"/>
          </a:avLst>
        </a:prstGeom>
        <a:solidFill>
          <a:srgbClr val="FFFF00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令和７年度は、同窓生発掘事業として、過去６年間（</a:t>
          </a:r>
          <a:r>
            <a:rPr kumimoji="1" lang="en-US" altLang="ja-JP" sz="1100"/>
            <a:t>R1</a:t>
          </a:r>
          <a:r>
            <a:rPr kumimoji="1" lang="ja-JP" altLang="en-US" sz="1100"/>
            <a:t>～</a:t>
          </a:r>
          <a:r>
            <a:rPr kumimoji="1" lang="en-US" altLang="ja-JP" sz="1100"/>
            <a:t>6</a:t>
          </a:r>
          <a:r>
            <a:rPr kumimoji="1" lang="ja-JP" altLang="en-US" sz="1100"/>
            <a:t>年度）の本県出身卒業生への同窓会加入意向調査費として計上っした。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</xdr:txBody>
    </xdr:sp>
    <xdr:clientData/>
  </xdr:twoCellAnchor>
  <xdr:twoCellAnchor>
    <xdr:from>
      <xdr:col>14</xdr:col>
      <xdr:colOff>447675</xdr:colOff>
      <xdr:row>9</xdr:row>
      <xdr:rowOff>190500</xdr:rowOff>
    </xdr:from>
    <xdr:to>
      <xdr:col>20</xdr:col>
      <xdr:colOff>76200</xdr:colOff>
      <xdr:row>10</xdr:row>
      <xdr:rowOff>409575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87CEEC0-484E-4F5B-B12B-1D892816C826}"/>
            </a:ext>
          </a:extLst>
        </xdr:cNvPr>
        <xdr:cNvSpPr/>
      </xdr:nvSpPr>
      <xdr:spPr>
        <a:xfrm>
          <a:off x="8782050" y="2686050"/>
          <a:ext cx="3762375" cy="666750"/>
        </a:xfrm>
        <a:prstGeom prst="wedgeRectCallout">
          <a:avLst>
            <a:gd name="adj1" fmla="val -79660"/>
            <a:gd name="adj2" fmla="val -78142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令和６年度までは、一般会計の前年度残額を特別会計</a:t>
          </a:r>
          <a:r>
            <a:rPr kumimoji="1" lang="en-US" altLang="ja-JP" sz="1100"/>
            <a:t>Ⅱ</a:t>
          </a:r>
          <a:r>
            <a:rPr kumimoji="1" lang="ja-JP" altLang="en-US" sz="1100"/>
            <a:t>へ繰越金として計上していたが、６年度の総会で会計ごとの繰越を行うことが決定され、一般会計に繰越をした。</a:t>
          </a:r>
        </a:p>
      </xdr:txBody>
    </xdr:sp>
    <xdr:clientData/>
  </xdr:twoCellAnchor>
  <xdr:twoCellAnchor>
    <xdr:from>
      <xdr:col>14</xdr:col>
      <xdr:colOff>447675</xdr:colOff>
      <xdr:row>7</xdr:row>
      <xdr:rowOff>114300</xdr:rowOff>
    </xdr:from>
    <xdr:to>
      <xdr:col>20</xdr:col>
      <xdr:colOff>76200</xdr:colOff>
      <xdr:row>7</xdr:row>
      <xdr:rowOff>409575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CB9EEF97-AF58-4F9B-A40F-9CEE10BF4177}"/>
            </a:ext>
          </a:extLst>
        </xdr:cNvPr>
        <xdr:cNvSpPr/>
      </xdr:nvSpPr>
      <xdr:spPr>
        <a:xfrm>
          <a:off x="8782050" y="1714500"/>
          <a:ext cx="3762375" cy="295275"/>
        </a:xfrm>
        <a:prstGeom prst="wedgeRectCallout">
          <a:avLst>
            <a:gd name="adj1" fmla="val -79153"/>
            <a:gd name="adj2" fmla="val 76237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令和６年度から「同窓会運営基金」は計上なし（項目削除）</a:t>
          </a:r>
          <a:endParaRPr kumimoji="1" lang="en-US" altLang="ja-JP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28574</xdr:colOff>
      <xdr:row>12</xdr:row>
      <xdr:rowOff>9525</xdr:rowOff>
    </xdr:from>
    <xdr:to>
      <xdr:col>21</xdr:col>
      <xdr:colOff>323849</xdr:colOff>
      <xdr:row>14</xdr:row>
      <xdr:rowOff>142876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1914D5A3-90D4-45AE-A6DB-69A9B6AA9A5F}"/>
            </a:ext>
          </a:extLst>
        </xdr:cNvPr>
        <xdr:cNvSpPr/>
      </xdr:nvSpPr>
      <xdr:spPr>
        <a:xfrm>
          <a:off x="8762999" y="3629025"/>
          <a:ext cx="4429125" cy="742951"/>
        </a:xfrm>
        <a:prstGeom prst="wedgeRectCallout">
          <a:avLst>
            <a:gd name="adj1" fmla="val -81811"/>
            <a:gd name="adj2" fmla="val 105924"/>
          </a:avLst>
        </a:prstGeom>
        <a:solidFill>
          <a:srgbClr val="FFFF00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従来、予備費として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「外郭団体特別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事業対応」としていたが、予備費に</a:t>
          </a:r>
          <a:r>
            <a:rPr kumimoji="1" lang="ja-JP" altLang="en-US" sz="1100"/>
            <a:t>支出予定項目があるのは不適であるとの指摘から、令和６年度予算から教育実習対策事業費に「外郭団体事業対策費」として計上する。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457201</xdr:colOff>
      <xdr:row>17</xdr:row>
      <xdr:rowOff>228600</xdr:rowOff>
    </xdr:from>
    <xdr:to>
      <xdr:col>19</xdr:col>
      <xdr:colOff>609601</xdr:colOff>
      <xdr:row>19</xdr:row>
      <xdr:rowOff>247650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FC2E325B-FCFA-4113-A5D6-F16F397D17F9}"/>
            </a:ext>
          </a:extLst>
        </xdr:cNvPr>
        <xdr:cNvSpPr/>
      </xdr:nvSpPr>
      <xdr:spPr>
        <a:xfrm>
          <a:off x="9153526" y="5362575"/>
          <a:ext cx="3619500" cy="704850"/>
        </a:xfrm>
        <a:prstGeom prst="wedgeRectCallout">
          <a:avLst>
            <a:gd name="adj1" fmla="val -81720"/>
            <a:gd name="adj2" fmla="val 39001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従来、予備費として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「外郭団体特別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事業対応」としていたが、予備費に</a:t>
          </a:r>
          <a:r>
            <a:rPr kumimoji="1" lang="ja-JP" altLang="en-US" sz="1100"/>
            <a:t>支出予定項目があるのは不適である。令和６年度予算から「外郭団体事業対策費」を起こして計上する。</a:t>
          </a:r>
        </a:p>
      </xdr:txBody>
    </xdr:sp>
    <xdr:clientData/>
  </xdr:twoCellAnchor>
  <xdr:twoCellAnchor>
    <xdr:from>
      <xdr:col>16</xdr:col>
      <xdr:colOff>114300</xdr:colOff>
      <xdr:row>20</xdr:row>
      <xdr:rowOff>314327</xdr:rowOff>
    </xdr:from>
    <xdr:to>
      <xdr:col>21</xdr:col>
      <xdr:colOff>514350</xdr:colOff>
      <xdr:row>22</xdr:row>
      <xdr:rowOff>133351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424EF478-EB45-4670-8C6E-BC22FF6119C1}"/>
            </a:ext>
          </a:extLst>
        </xdr:cNvPr>
        <xdr:cNvSpPr/>
      </xdr:nvSpPr>
      <xdr:spPr>
        <a:xfrm>
          <a:off x="10220325" y="6477002"/>
          <a:ext cx="3829050" cy="504824"/>
        </a:xfrm>
        <a:prstGeom prst="wedgeRectCallout">
          <a:avLst>
            <a:gd name="adj1" fmla="val -107464"/>
            <a:gd name="adj2" fmla="val 33314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令和７年度同窓生発掘事業として、過去６年間（</a:t>
          </a:r>
          <a:r>
            <a:rPr kumimoji="1" lang="en-US" altLang="ja-JP" sz="1100"/>
            <a:t>R1</a:t>
          </a:r>
          <a:r>
            <a:rPr kumimoji="1" lang="ja-JP" altLang="en-US" sz="1100"/>
            <a:t>～</a:t>
          </a:r>
          <a:r>
            <a:rPr kumimoji="1" lang="en-US" altLang="ja-JP" sz="1100"/>
            <a:t>6</a:t>
          </a:r>
          <a:r>
            <a:rPr kumimoji="1" lang="ja-JP" altLang="en-US" sz="1100"/>
            <a:t>年度）の本県出身卒業生への同窓会加入意向調査費として計上する。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</xdr:txBody>
    </xdr:sp>
    <xdr:clientData/>
  </xdr:twoCellAnchor>
  <xdr:twoCellAnchor>
    <xdr:from>
      <xdr:col>14</xdr:col>
      <xdr:colOff>447675</xdr:colOff>
      <xdr:row>8</xdr:row>
      <xdr:rowOff>190500</xdr:rowOff>
    </xdr:from>
    <xdr:to>
      <xdr:col>20</xdr:col>
      <xdr:colOff>76200</xdr:colOff>
      <xdr:row>9</xdr:row>
      <xdr:rowOff>409575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8B5CF012-B61D-42B4-97C4-ACD353A2F23B}"/>
            </a:ext>
          </a:extLst>
        </xdr:cNvPr>
        <xdr:cNvSpPr/>
      </xdr:nvSpPr>
      <xdr:spPr>
        <a:xfrm>
          <a:off x="9144000" y="2400300"/>
          <a:ext cx="3781425" cy="495300"/>
        </a:xfrm>
        <a:prstGeom prst="wedgeRectCallout">
          <a:avLst>
            <a:gd name="adj1" fmla="val -79660"/>
            <a:gd name="adj2" fmla="val -78142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令和６年度までは、一般会計の前年度残額を特別会計</a:t>
          </a:r>
          <a:r>
            <a:rPr kumimoji="1" lang="en-US" altLang="ja-JP" sz="1100"/>
            <a:t>Ⅱ</a:t>
          </a:r>
          <a:r>
            <a:rPr kumimoji="1" lang="ja-JP" altLang="en-US" sz="1100"/>
            <a:t>へ繰越金として計上していたが、６年度の総会で会計ごとの繰越を行うことが決定され、一般会計に繰越をした。</a:t>
          </a:r>
        </a:p>
      </xdr:txBody>
    </xdr:sp>
    <xdr:clientData/>
  </xdr:twoCellAnchor>
  <xdr:twoCellAnchor>
    <xdr:from>
      <xdr:col>14</xdr:col>
      <xdr:colOff>447675</xdr:colOff>
      <xdr:row>6</xdr:row>
      <xdr:rowOff>114300</xdr:rowOff>
    </xdr:from>
    <xdr:to>
      <xdr:col>20</xdr:col>
      <xdr:colOff>76200</xdr:colOff>
      <xdr:row>6</xdr:row>
      <xdr:rowOff>409575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9A9A664B-F812-4B41-AADF-875B8E1A2CC1}"/>
            </a:ext>
          </a:extLst>
        </xdr:cNvPr>
        <xdr:cNvSpPr/>
      </xdr:nvSpPr>
      <xdr:spPr>
        <a:xfrm>
          <a:off x="9144000" y="1638300"/>
          <a:ext cx="3781425" cy="228600"/>
        </a:xfrm>
        <a:prstGeom prst="wedgeRectCallout">
          <a:avLst>
            <a:gd name="adj1" fmla="val -79153"/>
            <a:gd name="adj2" fmla="val 76237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令和６年度から「同窓会運営基金」は計上なし（項目削除）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2F95F-CBFC-40D0-9A92-FFA14E22E7C1}">
  <sheetPr>
    <tabColor rgb="FF00B0F0"/>
    <pageSetUpPr fitToPage="1"/>
  </sheetPr>
  <dimension ref="A2:R45"/>
  <sheetViews>
    <sheetView view="pageBreakPreview" topLeftCell="A24" zoomScale="60" zoomScaleNormal="100" workbookViewId="0">
      <selection activeCell="Q32" sqref="Q32"/>
    </sheetView>
  </sheetViews>
  <sheetFormatPr defaultRowHeight="13" x14ac:dyDescent="0.2"/>
  <cols>
    <col min="1" max="2" width="9.6328125" customWidth="1"/>
    <col min="3" max="6" width="6.6328125" customWidth="1"/>
    <col min="7" max="8" width="5.6328125" hidden="1" customWidth="1"/>
    <col min="9" max="10" width="5.6328125" customWidth="1"/>
    <col min="11" max="13" width="13.08984375" customWidth="1"/>
    <col min="14" max="15" width="9.26953125" bestFit="1" customWidth="1"/>
    <col min="16" max="18" width="9.08984375" bestFit="1" customWidth="1"/>
  </cols>
  <sheetData>
    <row r="2" spans="1:17" ht="21" customHeight="1" x14ac:dyDescent="0.2">
      <c r="L2" s="116">
        <v>46130</v>
      </c>
      <c r="M2" s="117"/>
    </row>
    <row r="4" spans="1:17" ht="13.5" customHeight="1" x14ac:dyDescent="0.2">
      <c r="B4" s="118" t="s">
        <v>89</v>
      </c>
      <c r="C4" s="118"/>
      <c r="D4" s="118"/>
      <c r="E4" s="118"/>
      <c r="F4" s="118"/>
      <c r="G4" s="118"/>
      <c r="H4" s="118"/>
      <c r="I4" s="118"/>
      <c r="J4" s="118"/>
      <c r="K4" s="118"/>
      <c r="L4" s="118"/>
    </row>
    <row r="5" spans="1:17" ht="13.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</row>
    <row r="7" spans="1:17" ht="21" customHeight="1" x14ac:dyDescent="0.2">
      <c r="A7" s="10" t="s">
        <v>18</v>
      </c>
      <c r="L7" t="s">
        <v>40</v>
      </c>
    </row>
    <row r="8" spans="1:17" ht="36" customHeight="1" thickBot="1" x14ac:dyDescent="0.25">
      <c r="A8" s="119" t="s">
        <v>22</v>
      </c>
      <c r="B8" s="119"/>
      <c r="C8" s="120" t="s">
        <v>90</v>
      </c>
      <c r="D8" s="120"/>
      <c r="E8" s="121" t="s">
        <v>54</v>
      </c>
      <c r="F8" s="122"/>
      <c r="G8" s="123" t="s">
        <v>44</v>
      </c>
      <c r="H8" s="124"/>
      <c r="I8" s="120" t="s">
        <v>19</v>
      </c>
      <c r="J8" s="120"/>
      <c r="K8" s="120" t="s">
        <v>21</v>
      </c>
      <c r="L8" s="120"/>
      <c r="M8" s="120"/>
    </row>
    <row r="9" spans="1:17" ht="36" customHeight="1" thickTop="1" x14ac:dyDescent="0.2">
      <c r="A9" s="125" t="s">
        <v>30</v>
      </c>
      <c r="B9" s="125"/>
      <c r="C9" s="126">
        <v>1000000</v>
      </c>
      <c r="D9" s="127"/>
      <c r="E9" s="128">
        <v>700000</v>
      </c>
      <c r="F9" s="129"/>
      <c r="G9" s="130">
        <v>790000</v>
      </c>
      <c r="H9" s="131"/>
      <c r="I9" s="132">
        <f>C9-E9</f>
        <v>300000</v>
      </c>
      <c r="J9" s="133"/>
      <c r="K9" s="114" t="s">
        <v>156</v>
      </c>
      <c r="L9" s="115"/>
      <c r="M9" s="115"/>
    </row>
    <row r="10" spans="1:17" ht="36" customHeight="1" x14ac:dyDescent="0.2">
      <c r="A10" s="137" t="s">
        <v>33</v>
      </c>
      <c r="B10" s="138"/>
      <c r="C10" s="139">
        <v>300000</v>
      </c>
      <c r="D10" s="140"/>
      <c r="E10" s="141">
        <v>300000</v>
      </c>
      <c r="F10" s="142"/>
      <c r="G10" s="143">
        <v>0</v>
      </c>
      <c r="H10" s="144"/>
      <c r="I10" s="145">
        <f>C10-E10</f>
        <v>0</v>
      </c>
      <c r="J10" s="146"/>
      <c r="K10" s="147" t="s">
        <v>52</v>
      </c>
      <c r="L10" s="148"/>
      <c r="M10" s="149"/>
    </row>
    <row r="11" spans="1:17" ht="36" customHeight="1" thickBot="1" x14ac:dyDescent="0.25">
      <c r="A11" s="150" t="s">
        <v>31</v>
      </c>
      <c r="B11" s="151"/>
      <c r="C11" s="152">
        <v>0</v>
      </c>
      <c r="D11" s="153"/>
      <c r="E11" s="154">
        <v>0</v>
      </c>
      <c r="F11" s="155"/>
      <c r="G11" s="156">
        <v>33</v>
      </c>
      <c r="H11" s="157"/>
      <c r="I11" s="158">
        <f>C11-E11</f>
        <v>0</v>
      </c>
      <c r="J11" s="159"/>
      <c r="K11" s="134" t="s">
        <v>69</v>
      </c>
      <c r="L11" s="135"/>
      <c r="M11" s="136"/>
    </row>
    <row r="12" spans="1:17" ht="36" customHeight="1" thickTop="1" x14ac:dyDescent="0.2">
      <c r="A12" s="160" t="s">
        <v>29</v>
      </c>
      <c r="B12" s="160"/>
      <c r="C12" s="161">
        <f>SUM(C9:C11)</f>
        <v>1300000</v>
      </c>
      <c r="D12" s="162"/>
      <c r="E12" s="128">
        <f>SUM(E9:E11)</f>
        <v>1000000</v>
      </c>
      <c r="F12" s="129"/>
      <c r="G12" s="163">
        <f>SUM(G9:G11)</f>
        <v>790033</v>
      </c>
      <c r="H12" s="164"/>
      <c r="I12" s="165">
        <f>C12-E12</f>
        <v>300000</v>
      </c>
      <c r="J12" s="165"/>
      <c r="K12" s="166"/>
      <c r="L12" s="166"/>
      <c r="M12" s="166"/>
    </row>
    <row r="13" spans="1:17" ht="30" customHeight="1" x14ac:dyDescent="0.2">
      <c r="Q13" s="2"/>
    </row>
    <row r="14" spans="1:17" ht="30" customHeight="1" x14ac:dyDescent="0.2"/>
    <row r="15" spans="1:17" ht="30" customHeight="1" x14ac:dyDescent="0.2">
      <c r="A15" s="9" t="s">
        <v>20</v>
      </c>
    </row>
    <row r="16" spans="1:17" ht="36" customHeight="1" thickBot="1" x14ac:dyDescent="0.25">
      <c r="A16" s="119" t="s">
        <v>22</v>
      </c>
      <c r="B16" s="119"/>
      <c r="C16" s="120" t="s">
        <v>90</v>
      </c>
      <c r="D16" s="120"/>
      <c r="E16" s="121" t="s">
        <v>54</v>
      </c>
      <c r="F16" s="122"/>
      <c r="G16" s="123" t="s">
        <v>44</v>
      </c>
      <c r="H16" s="123"/>
      <c r="I16" s="120" t="s">
        <v>19</v>
      </c>
      <c r="J16" s="120"/>
      <c r="K16" s="120" t="s">
        <v>21</v>
      </c>
      <c r="L16" s="120"/>
      <c r="M16" s="120"/>
    </row>
    <row r="17" spans="1:18" ht="36" customHeight="1" thickTop="1" x14ac:dyDescent="0.2">
      <c r="A17" s="167" t="s">
        <v>23</v>
      </c>
      <c r="B17" s="167"/>
      <c r="C17" s="161">
        <f>N18</f>
        <v>350000</v>
      </c>
      <c r="D17" s="162"/>
      <c r="E17" s="170">
        <v>350000</v>
      </c>
      <c r="F17" s="171"/>
      <c r="G17" s="163">
        <v>0</v>
      </c>
      <c r="H17" s="164"/>
      <c r="I17" s="174">
        <f>C17-E17</f>
        <v>0</v>
      </c>
      <c r="J17" s="175"/>
      <c r="K17" s="178" t="s">
        <v>58</v>
      </c>
      <c r="L17" s="179"/>
      <c r="M17" s="179"/>
    </row>
    <row r="18" spans="1:18" ht="36" customHeight="1" thickBot="1" x14ac:dyDescent="0.25">
      <c r="A18" s="168"/>
      <c r="B18" s="168"/>
      <c r="C18" s="169"/>
      <c r="D18" s="169"/>
      <c r="E18" s="172"/>
      <c r="F18" s="172"/>
      <c r="G18" s="173"/>
      <c r="H18" s="173"/>
      <c r="I18" s="176"/>
      <c r="J18" s="177"/>
      <c r="K18" s="180"/>
      <c r="L18" s="180"/>
      <c r="M18" s="180"/>
      <c r="N18" s="106">
        <f>O18*P18</f>
        <v>350000</v>
      </c>
      <c r="O18" s="25">
        <v>50000</v>
      </c>
      <c r="P18" s="25">
        <v>7</v>
      </c>
    </row>
    <row r="19" spans="1:18" ht="36" customHeight="1" x14ac:dyDescent="0.2">
      <c r="A19" s="181" t="s">
        <v>51</v>
      </c>
      <c r="B19" s="182"/>
      <c r="C19" s="183">
        <f>C20+C21+C22</f>
        <v>560000</v>
      </c>
      <c r="D19" s="184"/>
      <c r="E19" s="185">
        <f>E20+E21+E22</f>
        <v>480000</v>
      </c>
      <c r="F19" s="186"/>
      <c r="G19" s="187">
        <v>0</v>
      </c>
      <c r="H19" s="188"/>
      <c r="I19" s="189">
        <f>C19-E19</f>
        <v>80000</v>
      </c>
      <c r="J19" s="189"/>
      <c r="K19" s="160"/>
      <c r="L19" s="160"/>
      <c r="M19" s="160"/>
      <c r="N19" s="106"/>
      <c r="O19" s="76" t="s">
        <v>111</v>
      </c>
      <c r="P19" s="75" t="s">
        <v>110</v>
      </c>
      <c r="Q19" s="74" t="s">
        <v>109</v>
      </c>
      <c r="R19" s="74" t="s">
        <v>108</v>
      </c>
    </row>
    <row r="20" spans="1:18" ht="36" customHeight="1" x14ac:dyDescent="0.2">
      <c r="A20" s="219"/>
      <c r="B20" s="22" t="s">
        <v>24</v>
      </c>
      <c r="C20" s="220">
        <f>N20</f>
        <v>410000</v>
      </c>
      <c r="D20" s="221"/>
      <c r="E20" s="220">
        <v>330000</v>
      </c>
      <c r="F20" s="221"/>
      <c r="G20" s="199">
        <v>0</v>
      </c>
      <c r="H20" s="200"/>
      <c r="I20" s="201">
        <f>C20-E20</f>
        <v>80000</v>
      </c>
      <c r="J20" s="201"/>
      <c r="K20" s="190" t="s">
        <v>143</v>
      </c>
      <c r="L20" s="191"/>
      <c r="M20" s="191"/>
      <c r="N20" s="113">
        <f>O20+R20</f>
        <v>410000</v>
      </c>
      <c r="O20" s="72">
        <f>P20*Q20</f>
        <v>390000</v>
      </c>
      <c r="P20" s="71">
        <v>3000</v>
      </c>
      <c r="Q20" s="71">
        <v>130</v>
      </c>
      <c r="R20" s="70">
        <v>20000</v>
      </c>
    </row>
    <row r="21" spans="1:18" ht="36" customHeight="1" x14ac:dyDescent="0.2">
      <c r="A21" s="219"/>
      <c r="B21" s="23" t="s">
        <v>25</v>
      </c>
      <c r="C21" s="192">
        <f t="shared" ref="C21:C22" si="0">N21</f>
        <v>50000</v>
      </c>
      <c r="D21" s="193"/>
      <c r="E21" s="192">
        <v>50000</v>
      </c>
      <c r="F21" s="193"/>
      <c r="G21" s="194">
        <v>0</v>
      </c>
      <c r="H21" s="195"/>
      <c r="I21" s="196">
        <f t="shared" ref="I21:I22" si="1">C21-E21</f>
        <v>0</v>
      </c>
      <c r="J21" s="196"/>
      <c r="K21" s="197" t="s">
        <v>57</v>
      </c>
      <c r="L21" s="198"/>
      <c r="M21" s="198"/>
      <c r="N21" s="105">
        <f>O21+P21+Q21</f>
        <v>50000</v>
      </c>
      <c r="O21" s="25">
        <v>30000</v>
      </c>
      <c r="P21" s="25">
        <v>20000</v>
      </c>
      <c r="Q21" s="25"/>
      <c r="R21" s="25"/>
    </row>
    <row r="22" spans="1:18" ht="36" customHeight="1" thickBot="1" x14ac:dyDescent="0.25">
      <c r="A22" s="219"/>
      <c r="B22" s="24" t="s">
        <v>26</v>
      </c>
      <c r="C22" s="202">
        <f t="shared" si="0"/>
        <v>100000</v>
      </c>
      <c r="D22" s="203"/>
      <c r="E22" s="202">
        <v>100000</v>
      </c>
      <c r="F22" s="203"/>
      <c r="G22" s="204">
        <v>0</v>
      </c>
      <c r="H22" s="205"/>
      <c r="I22" s="206">
        <f t="shared" si="1"/>
        <v>0</v>
      </c>
      <c r="J22" s="206"/>
      <c r="K22" s="207" t="s">
        <v>56</v>
      </c>
      <c r="L22" s="208"/>
      <c r="M22" s="208"/>
      <c r="N22" s="105">
        <f>O22+P22+Q22</f>
        <v>100000</v>
      </c>
      <c r="O22" s="25">
        <v>100000</v>
      </c>
      <c r="P22" s="25"/>
      <c r="Q22" s="25"/>
      <c r="R22" s="25"/>
    </row>
    <row r="23" spans="1:18" ht="36" customHeight="1" thickBot="1" x14ac:dyDescent="0.25">
      <c r="A23" s="224" t="s">
        <v>155</v>
      </c>
      <c r="B23" s="224"/>
      <c r="C23" s="225">
        <f>N23</f>
        <v>100000</v>
      </c>
      <c r="D23" s="226"/>
      <c r="E23" s="227">
        <v>50000</v>
      </c>
      <c r="F23" s="228"/>
      <c r="G23" s="229">
        <v>14702</v>
      </c>
      <c r="H23" s="230"/>
      <c r="I23" s="209">
        <f>C23-E23</f>
        <v>50000</v>
      </c>
      <c r="J23" s="209"/>
      <c r="K23" s="210" t="s">
        <v>70</v>
      </c>
      <c r="L23" s="211"/>
      <c r="M23" s="211"/>
      <c r="N23" s="106">
        <f t="shared" ref="N23" si="2">O23+P23+Q23</f>
        <v>100000</v>
      </c>
      <c r="O23" s="25">
        <v>100000</v>
      </c>
      <c r="P23" s="25"/>
      <c r="Q23" s="25"/>
      <c r="R23" s="25"/>
    </row>
    <row r="24" spans="1:18" ht="36" customHeight="1" thickBot="1" x14ac:dyDescent="0.25">
      <c r="A24" s="212" t="s">
        <v>28</v>
      </c>
      <c r="B24" s="212"/>
      <c r="C24" s="213">
        <f>N24</f>
        <v>290000</v>
      </c>
      <c r="D24" s="213"/>
      <c r="E24" s="214">
        <v>120000</v>
      </c>
      <c r="F24" s="215"/>
      <c r="G24" s="216">
        <v>0</v>
      </c>
      <c r="H24" s="217"/>
      <c r="I24" s="218">
        <f>C24-E24</f>
        <v>170000</v>
      </c>
      <c r="J24" s="218"/>
      <c r="K24" s="210"/>
      <c r="L24" s="211"/>
      <c r="M24" s="211"/>
      <c r="N24" s="106">
        <f>O24-P24-Q24-R24</f>
        <v>290000</v>
      </c>
      <c r="O24" s="25">
        <v>1300000</v>
      </c>
      <c r="P24" s="25">
        <v>350000</v>
      </c>
      <c r="Q24" s="25">
        <v>560000</v>
      </c>
      <c r="R24" s="25">
        <v>100000</v>
      </c>
    </row>
    <row r="25" spans="1:18" ht="36" customHeight="1" thickTop="1" x14ac:dyDescent="0.2">
      <c r="A25" s="166" t="s">
        <v>29</v>
      </c>
      <c r="B25" s="166"/>
      <c r="C25" s="161">
        <f>C17+C19+C23+C24</f>
        <v>1300000</v>
      </c>
      <c r="D25" s="162"/>
      <c r="E25" s="170">
        <f>E17+E19+E23+E24</f>
        <v>1000000</v>
      </c>
      <c r="F25" s="171"/>
      <c r="G25" s="163">
        <f>G17+G19+G23+G24</f>
        <v>14702</v>
      </c>
      <c r="H25" s="164"/>
      <c r="I25" s="165">
        <f>C25-E25</f>
        <v>300000</v>
      </c>
      <c r="J25" s="165"/>
      <c r="K25" s="166"/>
      <c r="L25" s="166"/>
      <c r="M25" s="166"/>
    </row>
    <row r="26" spans="1:18" ht="14" x14ac:dyDescent="0.2">
      <c r="A26" s="466"/>
      <c r="B26" s="466"/>
      <c r="C26" s="467"/>
      <c r="D26" s="468"/>
      <c r="E26" s="469"/>
      <c r="F26" s="470"/>
      <c r="G26" s="471"/>
      <c r="H26" s="472"/>
      <c r="I26" s="473"/>
      <c r="J26" s="473"/>
      <c r="K26" s="466"/>
      <c r="L26" s="466"/>
      <c r="M26" s="466"/>
    </row>
    <row r="27" spans="1:18" ht="14" x14ac:dyDescent="0.2">
      <c r="A27" s="466"/>
      <c r="B27" s="466"/>
      <c r="C27" s="467"/>
      <c r="D27" s="468"/>
      <c r="E27" s="469"/>
      <c r="F27" s="470"/>
      <c r="G27" s="471"/>
      <c r="H27" s="472"/>
      <c r="I27" s="473"/>
      <c r="J27" s="473"/>
      <c r="K27" s="466"/>
      <c r="L27" s="466"/>
      <c r="M27" s="466"/>
    </row>
    <row r="28" spans="1:18" ht="14" x14ac:dyDescent="0.2">
      <c r="A28" s="466"/>
      <c r="B28" s="466"/>
      <c r="C28" s="467"/>
      <c r="D28" s="468"/>
      <c r="E28" s="469"/>
      <c r="F28" s="470"/>
      <c r="G28" s="471"/>
      <c r="H28" s="472"/>
      <c r="I28" s="473"/>
      <c r="J28" s="473"/>
      <c r="K28" s="466"/>
      <c r="L28" s="466"/>
      <c r="M28" s="466"/>
    </row>
    <row r="29" spans="1:18" ht="14" x14ac:dyDescent="0.2">
      <c r="A29" s="466"/>
      <c r="B29" s="466"/>
      <c r="C29" s="467"/>
      <c r="D29" s="468"/>
      <c r="E29" s="469"/>
      <c r="F29" s="470"/>
      <c r="G29" s="471"/>
      <c r="H29" s="472"/>
      <c r="I29" s="473"/>
      <c r="J29" s="473"/>
      <c r="K29" s="466"/>
      <c r="L29" s="466"/>
      <c r="M29" s="466"/>
    </row>
    <row r="30" spans="1:18" ht="14" x14ac:dyDescent="0.2">
      <c r="A30" s="466"/>
      <c r="B30" s="466"/>
      <c r="C30" s="467"/>
      <c r="D30" s="468"/>
      <c r="E30" s="469"/>
      <c r="F30" s="470"/>
      <c r="G30" s="471"/>
      <c r="H30" s="472"/>
      <c r="I30" s="473"/>
      <c r="J30" s="473"/>
      <c r="K30" s="466"/>
      <c r="L30" s="466"/>
      <c r="M30" s="466"/>
    </row>
    <row r="31" spans="1:18" ht="20" customHeight="1" x14ac:dyDescent="0.25">
      <c r="A31" s="474">
        <v>9</v>
      </c>
      <c r="B31" s="474"/>
      <c r="C31" s="474"/>
      <c r="D31" s="474"/>
      <c r="E31" s="474"/>
      <c r="F31" s="474"/>
      <c r="G31" s="474"/>
      <c r="H31" s="474"/>
      <c r="I31" s="474"/>
      <c r="J31" s="474"/>
      <c r="K31" s="474"/>
      <c r="L31" s="474"/>
      <c r="M31" s="474"/>
    </row>
    <row r="32" spans="1:18" ht="30" customHeight="1" x14ac:dyDescent="0.2"/>
    <row r="33" spans="1:14" x14ac:dyDescent="0.2">
      <c r="A33" s="222" t="s">
        <v>43</v>
      </c>
      <c r="B33" s="223"/>
      <c r="C33" s="223"/>
      <c r="D33" s="223"/>
      <c r="E33" s="223"/>
      <c r="F33" s="223"/>
      <c r="G33" s="223"/>
      <c r="H33" s="223"/>
      <c r="I33" s="223"/>
      <c r="J33" s="223"/>
      <c r="K33" s="223"/>
      <c r="L33" s="223"/>
      <c r="M33" s="223"/>
    </row>
    <row r="34" spans="1:14" x14ac:dyDescent="0.2">
      <c r="A34" s="223"/>
      <c r="B34" s="223"/>
      <c r="C34" s="223"/>
      <c r="D34" s="223"/>
      <c r="E34" s="223"/>
      <c r="F34" s="223"/>
      <c r="G34" s="223"/>
      <c r="H34" s="223"/>
      <c r="I34" s="223"/>
      <c r="J34" s="223"/>
      <c r="K34" s="223"/>
      <c r="L34" s="223"/>
      <c r="M34" s="223"/>
      <c r="N34" s="20"/>
    </row>
    <row r="35" spans="1:14" x14ac:dyDescent="0.2">
      <c r="A35" s="223"/>
      <c r="B35" s="223"/>
      <c r="C35" s="223"/>
      <c r="D35" s="223"/>
      <c r="E35" s="223"/>
      <c r="F35" s="223"/>
      <c r="G35" s="223"/>
      <c r="H35" s="223"/>
      <c r="I35" s="223"/>
      <c r="J35" s="223"/>
      <c r="K35" s="223"/>
      <c r="L35" s="223"/>
      <c r="M35" s="223"/>
    </row>
    <row r="36" spans="1:14" x14ac:dyDescent="0.2">
      <c r="A36" s="223"/>
      <c r="B36" s="223"/>
      <c r="C36" s="223"/>
      <c r="D36" s="223"/>
      <c r="E36" s="223"/>
      <c r="F36" s="223"/>
      <c r="G36" s="223"/>
      <c r="H36" s="223"/>
      <c r="I36" s="223"/>
      <c r="J36" s="223"/>
      <c r="K36" s="223"/>
      <c r="L36" s="223"/>
      <c r="M36" s="223"/>
    </row>
    <row r="37" spans="1:14" x14ac:dyDescent="0.2">
      <c r="A37" s="223"/>
      <c r="B37" s="223"/>
      <c r="C37" s="223"/>
      <c r="D37" s="223"/>
      <c r="E37" s="223"/>
      <c r="F37" s="223"/>
      <c r="G37" s="223"/>
      <c r="H37" s="223"/>
      <c r="I37" s="223"/>
      <c r="J37" s="223"/>
      <c r="K37" s="223"/>
      <c r="L37" s="223"/>
      <c r="M37" s="223"/>
    </row>
    <row r="38" spans="1:14" x14ac:dyDescent="0.2">
      <c r="A38" s="223"/>
      <c r="B38" s="223"/>
      <c r="C38" s="223"/>
      <c r="D38" s="223"/>
      <c r="E38" s="223"/>
      <c r="F38" s="223"/>
      <c r="G38" s="223"/>
      <c r="H38" s="223"/>
      <c r="I38" s="223"/>
      <c r="J38" s="223"/>
      <c r="K38" s="223"/>
      <c r="L38" s="223"/>
      <c r="M38" s="223"/>
    </row>
    <row r="39" spans="1:14" x14ac:dyDescent="0.2">
      <c r="A39" s="223"/>
      <c r="B39" s="223"/>
      <c r="C39" s="223"/>
      <c r="D39" s="223"/>
      <c r="E39" s="223"/>
      <c r="F39" s="223"/>
      <c r="G39" s="223"/>
      <c r="H39" s="223"/>
      <c r="I39" s="223"/>
      <c r="J39" s="223"/>
      <c r="K39" s="223"/>
      <c r="L39" s="223"/>
      <c r="M39" s="223"/>
    </row>
    <row r="43" spans="1:14" x14ac:dyDescent="0.2">
      <c r="G43" t="s">
        <v>45</v>
      </c>
      <c r="M43" s="13"/>
    </row>
    <row r="45" spans="1:14" x14ac:dyDescent="0.2">
      <c r="M45" s="13"/>
    </row>
  </sheetData>
  <mergeCells count="86">
    <mergeCell ref="A31:M31"/>
    <mergeCell ref="A20:A22"/>
    <mergeCell ref="C20:D20"/>
    <mergeCell ref="E20:F20"/>
    <mergeCell ref="A33:M39"/>
    <mergeCell ref="A25:B25"/>
    <mergeCell ref="C25:D25"/>
    <mergeCell ref="E25:F25"/>
    <mergeCell ref="G25:H25"/>
    <mergeCell ref="I25:J25"/>
    <mergeCell ref="K25:M25"/>
    <mergeCell ref="K24:M24"/>
    <mergeCell ref="A23:B23"/>
    <mergeCell ref="C23:D23"/>
    <mergeCell ref="E23:F23"/>
    <mergeCell ref="G23:H23"/>
    <mergeCell ref="I23:J23"/>
    <mergeCell ref="K23:M23"/>
    <mergeCell ref="A24:B24"/>
    <mergeCell ref="C24:D24"/>
    <mergeCell ref="E24:F24"/>
    <mergeCell ref="G24:H24"/>
    <mergeCell ref="I24:J24"/>
    <mergeCell ref="C22:D22"/>
    <mergeCell ref="E22:F22"/>
    <mergeCell ref="G22:H22"/>
    <mergeCell ref="I22:J22"/>
    <mergeCell ref="K22:M22"/>
    <mergeCell ref="K20:M20"/>
    <mergeCell ref="C21:D21"/>
    <mergeCell ref="E21:F21"/>
    <mergeCell ref="G21:H21"/>
    <mergeCell ref="I21:J21"/>
    <mergeCell ref="K21:M21"/>
    <mergeCell ref="G20:H20"/>
    <mergeCell ref="I20:J20"/>
    <mergeCell ref="K19:M19"/>
    <mergeCell ref="A17:B18"/>
    <mergeCell ref="C17:D18"/>
    <mergeCell ref="E17:F18"/>
    <mergeCell ref="G17:H18"/>
    <mergeCell ref="I17:J18"/>
    <mergeCell ref="K17:M18"/>
    <mergeCell ref="A19:B19"/>
    <mergeCell ref="C19:D19"/>
    <mergeCell ref="E19:F19"/>
    <mergeCell ref="G19:H19"/>
    <mergeCell ref="I19:J19"/>
    <mergeCell ref="K16:M16"/>
    <mergeCell ref="A12:B12"/>
    <mergeCell ref="C12:D12"/>
    <mergeCell ref="E12:F12"/>
    <mergeCell ref="G12:H12"/>
    <mergeCell ref="I12:J12"/>
    <mergeCell ref="K12:M12"/>
    <mergeCell ref="A16:B16"/>
    <mergeCell ref="C16:D16"/>
    <mergeCell ref="E16:F16"/>
    <mergeCell ref="G16:H16"/>
    <mergeCell ref="I16:J16"/>
    <mergeCell ref="K11:M11"/>
    <mergeCell ref="A10:B10"/>
    <mergeCell ref="C10:D10"/>
    <mergeCell ref="E10:F10"/>
    <mergeCell ref="G10:H10"/>
    <mergeCell ref="I10:J10"/>
    <mergeCell ref="K10:M10"/>
    <mergeCell ref="A11:B11"/>
    <mergeCell ref="C11:D11"/>
    <mergeCell ref="E11:F11"/>
    <mergeCell ref="G11:H11"/>
    <mergeCell ref="I11:J11"/>
    <mergeCell ref="K9:M9"/>
    <mergeCell ref="L2:M2"/>
    <mergeCell ref="B4:L5"/>
    <mergeCell ref="A8:B8"/>
    <mergeCell ref="C8:D8"/>
    <mergeCell ref="E8:F8"/>
    <mergeCell ref="G8:H8"/>
    <mergeCell ref="I8:J8"/>
    <mergeCell ref="K8:M8"/>
    <mergeCell ref="A9:B9"/>
    <mergeCell ref="C9:D9"/>
    <mergeCell ref="E9:F9"/>
    <mergeCell ref="G9:H9"/>
    <mergeCell ref="I9:J9"/>
  </mergeCells>
  <phoneticPr fontId="1"/>
  <pageMargins left="0.62992125984251968" right="0.47244094488188981" top="0.74803149606299213" bottom="0.41" header="0.31496062992125984" footer="0.31496062992125984"/>
  <pageSetup paperSize="9" scale="9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EF7D1-6C10-436D-9743-D58E7CD597AD}">
  <sheetPr>
    <tabColor rgb="FF00B0F0"/>
    <pageSetUpPr fitToPage="1"/>
  </sheetPr>
  <dimension ref="A2:Q34"/>
  <sheetViews>
    <sheetView tabSelected="1" view="pageBreakPreview" topLeftCell="A23" zoomScale="60" zoomScaleNormal="100" workbookViewId="0">
      <selection activeCell="O35" sqref="O35"/>
    </sheetView>
  </sheetViews>
  <sheetFormatPr defaultRowHeight="13" x14ac:dyDescent="0.2"/>
  <cols>
    <col min="1" max="2" width="10.6328125" customWidth="1"/>
    <col min="3" max="6" width="7.08984375" customWidth="1"/>
    <col min="7" max="8" width="5.6328125" hidden="1" customWidth="1"/>
    <col min="9" max="10" width="5.6328125" customWidth="1"/>
    <col min="11" max="13" width="13.08984375" customWidth="1"/>
    <col min="14" max="14" width="10.36328125" bestFit="1" customWidth="1"/>
    <col min="15" max="15" width="9.26953125" bestFit="1" customWidth="1"/>
  </cols>
  <sheetData>
    <row r="2" spans="1:17" ht="21" customHeight="1" x14ac:dyDescent="0.2">
      <c r="L2" s="116">
        <v>46130</v>
      </c>
      <c r="M2" s="117"/>
    </row>
    <row r="4" spans="1:17" ht="30" customHeight="1" x14ac:dyDescent="0.2">
      <c r="A4" s="118" t="s">
        <v>91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</row>
    <row r="5" spans="1:17" ht="13.5" customHeight="1" x14ac:dyDescent="0.2">
      <c r="B5" s="15"/>
      <c r="C5" s="15"/>
      <c r="D5" s="15"/>
      <c r="E5" s="15"/>
      <c r="F5" s="15"/>
      <c r="G5" s="15"/>
      <c r="H5" s="15"/>
      <c r="I5" s="15"/>
      <c r="J5" s="15"/>
      <c r="K5" s="15"/>
    </row>
    <row r="7" spans="1:17" ht="21" customHeight="1" x14ac:dyDescent="0.2">
      <c r="A7" s="10" t="s">
        <v>18</v>
      </c>
      <c r="L7" t="s">
        <v>40</v>
      </c>
    </row>
    <row r="8" spans="1:17" ht="35.25" customHeight="1" thickBot="1" x14ac:dyDescent="0.25">
      <c r="A8" s="121" t="s">
        <v>22</v>
      </c>
      <c r="B8" s="122"/>
      <c r="C8" s="121" t="s">
        <v>92</v>
      </c>
      <c r="D8" s="122"/>
      <c r="E8" s="121" t="s">
        <v>53</v>
      </c>
      <c r="F8" s="122"/>
      <c r="G8" s="256" t="s">
        <v>44</v>
      </c>
      <c r="H8" s="257"/>
      <c r="I8" s="121" t="s">
        <v>19</v>
      </c>
      <c r="J8" s="122"/>
      <c r="K8" s="121" t="s">
        <v>21</v>
      </c>
      <c r="L8" s="254"/>
      <c r="M8" s="122"/>
    </row>
    <row r="9" spans="1:17" ht="35.25" customHeight="1" thickTop="1" x14ac:dyDescent="0.2">
      <c r="A9" s="258" t="s">
        <v>34</v>
      </c>
      <c r="B9" s="259"/>
      <c r="C9" s="234">
        <f>C10+C11</f>
        <v>4297621</v>
      </c>
      <c r="D9" s="235"/>
      <c r="E9" s="238">
        <f>E10+E11</f>
        <v>4692413</v>
      </c>
      <c r="F9" s="239"/>
      <c r="G9" s="143" t="e">
        <f>#REF!+G10+G11</f>
        <v>#REF!</v>
      </c>
      <c r="H9" s="144"/>
      <c r="I9" s="260">
        <f t="shared" ref="I9:I14" si="0">C9-E9</f>
        <v>-394792</v>
      </c>
      <c r="J9" s="261"/>
      <c r="K9" s="232" t="s">
        <v>76</v>
      </c>
      <c r="L9" s="255"/>
      <c r="M9" s="233"/>
      <c r="O9" s="39"/>
    </row>
    <row r="10" spans="1:17" ht="35.25" customHeight="1" x14ac:dyDescent="0.2">
      <c r="A10" s="16"/>
      <c r="B10" s="19" t="s">
        <v>49</v>
      </c>
      <c r="C10" s="262">
        <v>495448</v>
      </c>
      <c r="D10" s="263"/>
      <c r="E10" s="262">
        <v>971234</v>
      </c>
      <c r="F10" s="263"/>
      <c r="G10" s="264">
        <v>775331</v>
      </c>
      <c r="H10" s="265"/>
      <c r="I10" s="266">
        <f t="shared" si="0"/>
        <v>-475786</v>
      </c>
      <c r="J10" s="267"/>
      <c r="K10" s="268" t="s">
        <v>77</v>
      </c>
      <c r="L10" s="269"/>
      <c r="M10" s="270"/>
    </row>
    <row r="11" spans="1:17" ht="35.25" customHeight="1" x14ac:dyDescent="0.2">
      <c r="A11" s="17"/>
      <c r="B11" s="18" t="s">
        <v>35</v>
      </c>
      <c r="C11" s="271">
        <v>3802173</v>
      </c>
      <c r="D11" s="272"/>
      <c r="E11" s="271">
        <v>3721179</v>
      </c>
      <c r="F11" s="272"/>
      <c r="G11" s="273">
        <v>3395848</v>
      </c>
      <c r="H11" s="274"/>
      <c r="I11" s="275">
        <f t="shared" si="0"/>
        <v>80994</v>
      </c>
      <c r="J11" s="276"/>
      <c r="K11" s="277" t="s">
        <v>78</v>
      </c>
      <c r="L11" s="278"/>
      <c r="M11" s="279"/>
    </row>
    <row r="12" spans="1:17" ht="35.25" customHeight="1" x14ac:dyDescent="0.2">
      <c r="A12" s="232" t="s">
        <v>141</v>
      </c>
      <c r="B12" s="233"/>
      <c r="C12" s="234">
        <v>0</v>
      </c>
      <c r="D12" s="235"/>
      <c r="E12" s="236">
        <v>0</v>
      </c>
      <c r="F12" s="237"/>
      <c r="G12" s="51"/>
      <c r="H12" s="52"/>
      <c r="I12" s="238">
        <f t="shared" si="0"/>
        <v>0</v>
      </c>
      <c r="J12" s="239"/>
      <c r="K12" s="251" t="s">
        <v>153</v>
      </c>
      <c r="L12" s="252"/>
      <c r="M12" s="253"/>
    </row>
    <row r="13" spans="1:17" ht="35.25" customHeight="1" thickBot="1" x14ac:dyDescent="0.25">
      <c r="A13" s="240" t="s">
        <v>31</v>
      </c>
      <c r="B13" s="241"/>
      <c r="C13" s="245">
        <v>1000</v>
      </c>
      <c r="D13" s="246"/>
      <c r="E13" s="247">
        <v>1000</v>
      </c>
      <c r="F13" s="248"/>
      <c r="G13" s="249">
        <v>0</v>
      </c>
      <c r="H13" s="250"/>
      <c r="I13" s="247">
        <f t="shared" si="0"/>
        <v>0</v>
      </c>
      <c r="J13" s="248"/>
      <c r="K13" s="134" t="s">
        <v>71</v>
      </c>
      <c r="L13" s="135"/>
      <c r="M13" s="136"/>
    </row>
    <row r="14" spans="1:17" ht="35.25" customHeight="1" thickTop="1" x14ac:dyDescent="0.2">
      <c r="A14" s="285" t="s">
        <v>50</v>
      </c>
      <c r="B14" s="286"/>
      <c r="C14" s="287">
        <f>C9+C12+C13</f>
        <v>4298621</v>
      </c>
      <c r="D14" s="288"/>
      <c r="E14" s="242">
        <f>E9+E12+E13</f>
        <v>4693413</v>
      </c>
      <c r="F14" s="243"/>
      <c r="G14" s="289" t="e">
        <f>#REF!+G9+G13</f>
        <v>#REF!</v>
      </c>
      <c r="H14" s="290"/>
      <c r="I14" s="242">
        <f t="shared" si="0"/>
        <v>-394792</v>
      </c>
      <c r="J14" s="243"/>
      <c r="K14" s="280"/>
      <c r="L14" s="281"/>
      <c r="M14" s="282"/>
      <c r="N14" s="112">
        <f>I9+I12+I13</f>
        <v>-394792</v>
      </c>
      <c r="O14" s="111" t="s">
        <v>150</v>
      </c>
      <c r="P14" s="111" t="s">
        <v>151</v>
      </c>
    </row>
    <row r="15" spans="1:17" ht="24" customHeight="1" x14ac:dyDescent="0.2">
      <c r="C15" s="14"/>
      <c r="D15" s="14"/>
      <c r="E15" s="14"/>
      <c r="F15" s="14"/>
      <c r="G15" s="14"/>
      <c r="H15" s="14"/>
      <c r="I15" s="14"/>
      <c r="J15" s="14"/>
      <c r="N15" s="85">
        <f>O15+P15</f>
        <v>4297621</v>
      </c>
      <c r="O15" s="25">
        <v>495448</v>
      </c>
      <c r="P15" s="25">
        <v>3802173</v>
      </c>
      <c r="Q15" s="2"/>
    </row>
    <row r="16" spans="1:17" ht="24" customHeight="1" x14ac:dyDescent="0.2">
      <c r="C16" s="14"/>
      <c r="D16" s="14"/>
      <c r="E16" s="14"/>
      <c r="F16" s="14"/>
      <c r="G16" s="14"/>
      <c r="H16" s="14"/>
      <c r="I16" s="14"/>
      <c r="J16" s="14"/>
    </row>
    <row r="17" spans="1:14" ht="24" customHeight="1" x14ac:dyDescent="0.2">
      <c r="A17" s="9" t="s">
        <v>20</v>
      </c>
      <c r="C17" s="14"/>
      <c r="D17" s="14"/>
      <c r="E17" s="14"/>
      <c r="F17" s="14"/>
      <c r="G17" s="14"/>
      <c r="H17" s="14"/>
      <c r="I17" s="14"/>
      <c r="J17" s="14"/>
    </row>
    <row r="18" spans="1:14" ht="36" customHeight="1" thickBot="1" x14ac:dyDescent="0.25">
      <c r="A18" s="121" t="s">
        <v>22</v>
      </c>
      <c r="B18" s="122"/>
      <c r="C18" s="121" t="s">
        <v>92</v>
      </c>
      <c r="D18" s="122"/>
      <c r="E18" s="121" t="s">
        <v>53</v>
      </c>
      <c r="F18" s="122"/>
      <c r="G18" s="256" t="s">
        <v>44</v>
      </c>
      <c r="H18" s="257"/>
      <c r="I18" s="283" t="s">
        <v>19</v>
      </c>
      <c r="J18" s="284"/>
      <c r="K18" s="121" t="s">
        <v>21</v>
      </c>
      <c r="L18" s="254"/>
      <c r="M18" s="122"/>
    </row>
    <row r="19" spans="1:14" ht="36" customHeight="1" thickTop="1" x14ac:dyDescent="0.2">
      <c r="A19" s="291" t="s">
        <v>36</v>
      </c>
      <c r="B19" s="292"/>
      <c r="C19" s="293">
        <v>300000</v>
      </c>
      <c r="D19" s="294"/>
      <c r="E19" s="295">
        <v>300000</v>
      </c>
      <c r="F19" s="296"/>
      <c r="G19" s="297">
        <v>0</v>
      </c>
      <c r="H19" s="298"/>
      <c r="I19" s="299">
        <f t="shared" ref="I19:I24" si="1">C19-E19</f>
        <v>0</v>
      </c>
      <c r="J19" s="300"/>
      <c r="K19" s="301" t="s">
        <v>41</v>
      </c>
      <c r="L19" s="302"/>
      <c r="M19" s="303"/>
    </row>
    <row r="20" spans="1:14" ht="36" customHeight="1" x14ac:dyDescent="0.2">
      <c r="A20" s="304" t="s">
        <v>37</v>
      </c>
      <c r="B20" s="305"/>
      <c r="C20" s="306">
        <v>150000</v>
      </c>
      <c r="D20" s="307"/>
      <c r="E20" s="308">
        <v>150000</v>
      </c>
      <c r="F20" s="309"/>
      <c r="G20" s="310">
        <v>0</v>
      </c>
      <c r="H20" s="311"/>
      <c r="I20" s="260">
        <f t="shared" si="1"/>
        <v>0</v>
      </c>
      <c r="J20" s="261"/>
      <c r="K20" s="232" t="s">
        <v>42</v>
      </c>
      <c r="L20" s="255"/>
      <c r="M20" s="233"/>
    </row>
    <row r="21" spans="1:14" ht="36" customHeight="1" x14ac:dyDescent="0.2">
      <c r="A21" s="312" t="s">
        <v>47</v>
      </c>
      <c r="B21" s="313"/>
      <c r="C21" s="306">
        <v>1800000</v>
      </c>
      <c r="D21" s="307"/>
      <c r="E21" s="308">
        <v>1800000</v>
      </c>
      <c r="F21" s="309"/>
      <c r="G21" s="310">
        <v>0</v>
      </c>
      <c r="H21" s="311"/>
      <c r="I21" s="314" t="s">
        <v>48</v>
      </c>
      <c r="J21" s="315"/>
      <c r="K21" s="316" t="s">
        <v>72</v>
      </c>
      <c r="L21" s="317"/>
      <c r="M21" s="318"/>
    </row>
    <row r="22" spans="1:14" ht="36" customHeight="1" x14ac:dyDescent="0.2">
      <c r="A22" s="232" t="s">
        <v>38</v>
      </c>
      <c r="B22" s="233"/>
      <c r="C22" s="319">
        <v>600000</v>
      </c>
      <c r="D22" s="320"/>
      <c r="E22" s="321">
        <v>500000</v>
      </c>
      <c r="F22" s="322"/>
      <c r="G22" s="310">
        <v>0</v>
      </c>
      <c r="H22" s="311"/>
      <c r="I22" s="238">
        <f t="shared" si="1"/>
        <v>100000</v>
      </c>
      <c r="J22" s="239"/>
      <c r="K22" s="232" t="s">
        <v>152</v>
      </c>
      <c r="L22" s="255"/>
      <c r="M22" s="233"/>
    </row>
    <row r="23" spans="1:14" ht="36" customHeight="1" x14ac:dyDescent="0.2">
      <c r="A23" s="232" t="s">
        <v>66</v>
      </c>
      <c r="B23" s="233"/>
      <c r="C23" s="306">
        <v>300000</v>
      </c>
      <c r="D23" s="307"/>
      <c r="E23" s="308">
        <v>300000</v>
      </c>
      <c r="F23" s="309"/>
      <c r="G23" s="310">
        <v>0</v>
      </c>
      <c r="H23" s="311"/>
      <c r="I23" s="238">
        <f t="shared" si="1"/>
        <v>0</v>
      </c>
      <c r="J23" s="239"/>
      <c r="K23" s="232" t="s">
        <v>46</v>
      </c>
      <c r="L23" s="255"/>
      <c r="M23" s="233"/>
    </row>
    <row r="24" spans="1:14" ht="36" customHeight="1" x14ac:dyDescent="0.2">
      <c r="A24" s="232" t="s">
        <v>39</v>
      </c>
      <c r="B24" s="233"/>
      <c r="C24" s="306">
        <v>0</v>
      </c>
      <c r="D24" s="307"/>
      <c r="E24" s="308">
        <v>700000</v>
      </c>
      <c r="F24" s="309"/>
      <c r="G24" s="310">
        <v>0</v>
      </c>
      <c r="H24" s="311"/>
      <c r="I24" s="238">
        <f t="shared" si="1"/>
        <v>-700000</v>
      </c>
      <c r="J24" s="239"/>
      <c r="K24" s="323" t="s">
        <v>154</v>
      </c>
      <c r="L24" s="252"/>
      <c r="M24" s="253"/>
    </row>
    <row r="25" spans="1:14" ht="36" customHeight="1" thickBot="1" x14ac:dyDescent="0.25">
      <c r="A25" s="324" t="s">
        <v>28</v>
      </c>
      <c r="B25" s="325"/>
      <c r="C25" s="326">
        <v>1148621</v>
      </c>
      <c r="D25" s="327"/>
      <c r="E25" s="328">
        <v>943413</v>
      </c>
      <c r="F25" s="329"/>
      <c r="G25" s="330">
        <v>0</v>
      </c>
      <c r="H25" s="331"/>
      <c r="I25" s="247">
        <f>C25-E25</f>
        <v>205208</v>
      </c>
      <c r="J25" s="248"/>
      <c r="K25" s="332"/>
      <c r="L25" s="333"/>
      <c r="M25" s="334"/>
    </row>
    <row r="26" spans="1:14" ht="36" customHeight="1" thickTop="1" x14ac:dyDescent="0.2">
      <c r="A26" s="285" t="s">
        <v>50</v>
      </c>
      <c r="B26" s="286"/>
      <c r="C26" s="293">
        <f>SUM(C19:D25)</f>
        <v>4298621</v>
      </c>
      <c r="D26" s="294"/>
      <c r="E26" s="295">
        <f>SUM(E19:F25)</f>
        <v>4693413</v>
      </c>
      <c r="F26" s="296"/>
      <c r="G26" s="335">
        <f t="shared" ref="G26" si="2">SUM(G19:H25)</f>
        <v>0</v>
      </c>
      <c r="H26" s="336"/>
      <c r="I26" s="242">
        <f>C26-E26</f>
        <v>-394792</v>
      </c>
      <c r="J26" s="243"/>
      <c r="K26" s="280"/>
      <c r="L26" s="281"/>
      <c r="M26" s="282"/>
      <c r="N26" s="112">
        <f>SUM(I19:J25)</f>
        <v>-394792</v>
      </c>
    </row>
    <row r="27" spans="1:14" ht="14" x14ac:dyDescent="0.2">
      <c r="A27" s="466"/>
      <c r="B27" s="466"/>
      <c r="C27" s="475"/>
      <c r="D27" s="475"/>
      <c r="E27" s="476"/>
      <c r="F27" s="476"/>
      <c r="G27" s="477"/>
      <c r="H27" s="477"/>
      <c r="I27" s="478"/>
      <c r="J27" s="478"/>
      <c r="K27" s="479"/>
      <c r="L27" s="479"/>
      <c r="M27" s="479"/>
      <c r="N27" s="112"/>
    </row>
    <row r="28" spans="1:14" ht="14" x14ac:dyDescent="0.2">
      <c r="A28" s="466"/>
      <c r="B28" s="466"/>
      <c r="C28" s="475"/>
      <c r="D28" s="475"/>
      <c r="E28" s="476"/>
      <c r="F28" s="476"/>
      <c r="G28" s="477"/>
      <c r="H28" s="477"/>
      <c r="I28" s="478"/>
      <c r="J28" s="478"/>
      <c r="K28" s="479"/>
      <c r="L28" s="479"/>
      <c r="M28" s="479"/>
      <c r="N28" s="112"/>
    </row>
    <row r="29" spans="1:14" ht="14" x14ac:dyDescent="0.2">
      <c r="A29" s="466"/>
      <c r="B29" s="466"/>
      <c r="C29" s="475"/>
      <c r="D29" s="475"/>
      <c r="E29" s="476"/>
      <c r="F29" s="476"/>
      <c r="G29" s="477"/>
      <c r="H29" s="477"/>
      <c r="I29" s="478"/>
      <c r="J29" s="478"/>
      <c r="K29" s="479"/>
      <c r="L29" s="479"/>
      <c r="M29" s="479"/>
      <c r="N29" s="112"/>
    </row>
    <row r="30" spans="1:14" ht="14" x14ac:dyDescent="0.2">
      <c r="A30" s="466"/>
      <c r="B30" s="466"/>
      <c r="C30" s="475"/>
      <c r="D30" s="475"/>
      <c r="E30" s="476"/>
      <c r="F30" s="476"/>
      <c r="G30" s="477"/>
      <c r="H30" s="477"/>
      <c r="I30" s="478"/>
      <c r="J30" s="478"/>
      <c r="K30" s="479"/>
      <c r="L30" s="479"/>
      <c r="M30" s="479"/>
      <c r="N30" s="112"/>
    </row>
    <row r="31" spans="1:14" ht="29" customHeight="1" x14ac:dyDescent="0.2">
      <c r="A31" s="480">
        <v>10</v>
      </c>
      <c r="B31" s="480"/>
      <c r="C31" s="480"/>
      <c r="D31" s="480"/>
      <c r="E31" s="480"/>
      <c r="F31" s="480"/>
      <c r="G31" s="480"/>
      <c r="H31" s="480"/>
      <c r="I31" s="480"/>
      <c r="J31" s="480"/>
      <c r="K31" s="480"/>
      <c r="L31" s="480"/>
      <c r="M31" s="480"/>
    </row>
    <row r="32" spans="1:14" x14ac:dyDescent="0.2">
      <c r="A32" s="1"/>
      <c r="B32" s="1"/>
      <c r="C32" s="244">
        <f>C14-C26</f>
        <v>0</v>
      </c>
      <c r="D32" s="244"/>
      <c r="E32" s="8"/>
      <c r="F32" s="8"/>
      <c r="G32" s="8"/>
      <c r="H32" s="8"/>
      <c r="I32" s="12"/>
      <c r="J32" s="12"/>
      <c r="L32" s="11"/>
      <c r="N32" s="20"/>
    </row>
    <row r="33" spans="2:12" x14ac:dyDescent="0.2">
      <c r="B33" s="12"/>
      <c r="D33" s="11"/>
      <c r="F33" s="1"/>
      <c r="H33" s="11"/>
      <c r="J33" s="1"/>
      <c r="L33" s="11"/>
    </row>
    <row r="34" spans="2:12" x14ac:dyDescent="0.2">
      <c r="C34" s="231">
        <f>C25+C32</f>
        <v>1148621</v>
      </c>
      <c r="D34" s="231"/>
    </row>
  </sheetData>
  <mergeCells count="98">
    <mergeCell ref="K26:M26"/>
    <mergeCell ref="A25:B25"/>
    <mergeCell ref="C25:D25"/>
    <mergeCell ref="E25:F25"/>
    <mergeCell ref="G25:H25"/>
    <mergeCell ref="I25:J25"/>
    <mergeCell ref="K25:M25"/>
    <mergeCell ref="A26:B26"/>
    <mergeCell ref="C26:D26"/>
    <mergeCell ref="E26:F26"/>
    <mergeCell ref="G26:H26"/>
    <mergeCell ref="K24:M24"/>
    <mergeCell ref="A23:B23"/>
    <mergeCell ref="C23:D23"/>
    <mergeCell ref="E23:F23"/>
    <mergeCell ref="G23:H23"/>
    <mergeCell ref="I23:J23"/>
    <mergeCell ref="K23:M23"/>
    <mergeCell ref="A24:B24"/>
    <mergeCell ref="C24:D24"/>
    <mergeCell ref="E24:F24"/>
    <mergeCell ref="G24:H24"/>
    <mergeCell ref="I24:J24"/>
    <mergeCell ref="K22:M22"/>
    <mergeCell ref="A21:B21"/>
    <mergeCell ref="C21:D21"/>
    <mergeCell ref="E21:F21"/>
    <mergeCell ref="G21:H21"/>
    <mergeCell ref="I21:J21"/>
    <mergeCell ref="K21:M21"/>
    <mergeCell ref="A22:B22"/>
    <mergeCell ref="C22:D22"/>
    <mergeCell ref="E22:F22"/>
    <mergeCell ref="G22:H22"/>
    <mergeCell ref="I22:J22"/>
    <mergeCell ref="K20:M20"/>
    <mergeCell ref="A19:B19"/>
    <mergeCell ref="C19:D19"/>
    <mergeCell ref="E19:F19"/>
    <mergeCell ref="G19:H19"/>
    <mergeCell ref="I19:J19"/>
    <mergeCell ref="K19:M19"/>
    <mergeCell ref="A20:B20"/>
    <mergeCell ref="C20:D20"/>
    <mergeCell ref="E20:F20"/>
    <mergeCell ref="G20:H20"/>
    <mergeCell ref="I20:J20"/>
    <mergeCell ref="K14:M14"/>
    <mergeCell ref="A18:B18"/>
    <mergeCell ref="C18:D18"/>
    <mergeCell ref="E18:F18"/>
    <mergeCell ref="G18:H18"/>
    <mergeCell ref="I18:J18"/>
    <mergeCell ref="A14:B14"/>
    <mergeCell ref="C14:D14"/>
    <mergeCell ref="E14:F14"/>
    <mergeCell ref="G14:H14"/>
    <mergeCell ref="I14:J14"/>
    <mergeCell ref="C11:D11"/>
    <mergeCell ref="E11:F11"/>
    <mergeCell ref="G11:H11"/>
    <mergeCell ref="I11:J11"/>
    <mergeCell ref="K11:M11"/>
    <mergeCell ref="C10:D10"/>
    <mergeCell ref="E10:F10"/>
    <mergeCell ref="G10:H10"/>
    <mergeCell ref="I10:J10"/>
    <mergeCell ref="K10:M10"/>
    <mergeCell ref="K9:M9"/>
    <mergeCell ref="L2:M2"/>
    <mergeCell ref="A4:M4"/>
    <mergeCell ref="A8:B8"/>
    <mergeCell ref="C8:D8"/>
    <mergeCell ref="E8:F8"/>
    <mergeCell ref="G8:H8"/>
    <mergeCell ref="I8:J8"/>
    <mergeCell ref="K8:M8"/>
    <mergeCell ref="A9:B9"/>
    <mergeCell ref="C9:D9"/>
    <mergeCell ref="E9:F9"/>
    <mergeCell ref="G9:H9"/>
    <mergeCell ref="I9:J9"/>
    <mergeCell ref="C34:D34"/>
    <mergeCell ref="A12:B12"/>
    <mergeCell ref="C12:D12"/>
    <mergeCell ref="E12:F12"/>
    <mergeCell ref="I12:J12"/>
    <mergeCell ref="A13:B13"/>
    <mergeCell ref="I26:J26"/>
    <mergeCell ref="C32:D32"/>
    <mergeCell ref="A31:M31"/>
    <mergeCell ref="K13:M13"/>
    <mergeCell ref="C13:D13"/>
    <mergeCell ref="E13:F13"/>
    <mergeCell ref="G13:H13"/>
    <mergeCell ref="I13:J13"/>
    <mergeCell ref="K12:M12"/>
    <mergeCell ref="K18:M18"/>
  </mergeCells>
  <phoneticPr fontId="1"/>
  <pageMargins left="0.70866141732283472" right="0.46" top="0.74803149606299213" bottom="0.47244094488188981" header="0.31496062992125984" footer="0.31496062992125984"/>
  <pageSetup paperSize="9" scale="9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1D403-ED36-49AB-A2E8-992E3D1251F3}">
  <sheetPr>
    <tabColor rgb="FFCCFF66"/>
  </sheetPr>
  <dimension ref="A1:S26"/>
  <sheetViews>
    <sheetView workbookViewId="0">
      <selection activeCell="R19" sqref="R19"/>
    </sheetView>
  </sheetViews>
  <sheetFormatPr defaultRowHeight="13" x14ac:dyDescent="0.2"/>
  <cols>
    <col min="1" max="1" width="3.08984375" customWidth="1"/>
    <col min="2" max="2" width="9.08984375" customWidth="1"/>
    <col min="3" max="4" width="8.08984375" customWidth="1"/>
    <col min="5" max="5" width="4.90625" customWidth="1"/>
    <col min="6" max="8" width="12.08984375" customWidth="1"/>
    <col min="9" max="11" width="9.6328125" hidden="1" customWidth="1"/>
    <col min="12" max="14" width="10.08984375" style="25" customWidth="1"/>
  </cols>
  <sheetData>
    <row r="1" spans="1:19" ht="30" customHeight="1" thickBot="1" x14ac:dyDescent="0.25">
      <c r="B1" s="117" t="s">
        <v>100</v>
      </c>
      <c r="C1" s="355"/>
      <c r="D1" s="355"/>
      <c r="E1" s="355"/>
      <c r="F1" s="355"/>
      <c r="G1" s="355"/>
      <c r="H1" s="355"/>
      <c r="I1" s="355"/>
      <c r="J1" s="355"/>
      <c r="K1" s="355"/>
      <c r="L1" s="355"/>
      <c r="M1" s="355"/>
    </row>
    <row r="2" spans="1:19" ht="23.25" customHeight="1" thickBot="1" x14ac:dyDescent="0.25">
      <c r="A2" s="35" t="s">
        <v>1</v>
      </c>
      <c r="B2" s="36" t="s">
        <v>59</v>
      </c>
      <c r="C2" s="356" t="s">
        <v>9</v>
      </c>
      <c r="D2" s="357"/>
      <c r="E2" s="358"/>
      <c r="F2" s="359" t="s">
        <v>10</v>
      </c>
      <c r="G2" s="359"/>
      <c r="H2" s="359"/>
      <c r="I2" s="359" t="s">
        <v>11</v>
      </c>
      <c r="J2" s="359"/>
      <c r="K2" s="359"/>
      <c r="L2" s="37" t="s">
        <v>60</v>
      </c>
      <c r="M2" s="37" t="s">
        <v>61</v>
      </c>
      <c r="N2" s="38" t="s">
        <v>55</v>
      </c>
    </row>
    <row r="3" spans="1:19" ht="24" customHeight="1" thickTop="1" x14ac:dyDescent="0.2">
      <c r="A3" s="34">
        <v>1</v>
      </c>
      <c r="B3" s="47">
        <v>45748</v>
      </c>
      <c r="C3" s="360" t="s">
        <v>34</v>
      </c>
      <c r="D3" s="361"/>
      <c r="E3" s="48" t="s">
        <v>83</v>
      </c>
      <c r="F3" s="362" t="s">
        <v>99</v>
      </c>
      <c r="G3" s="363"/>
      <c r="H3" s="364"/>
      <c r="I3" s="365"/>
      <c r="J3" s="366"/>
      <c r="K3" s="367"/>
      <c r="L3" s="40">
        <v>4692413</v>
      </c>
      <c r="M3" s="41"/>
      <c r="N3" s="43">
        <f>L3-M3</f>
        <v>4692413</v>
      </c>
    </row>
    <row r="4" spans="1:19" ht="24" customHeight="1" x14ac:dyDescent="0.2">
      <c r="A4" s="29">
        <v>2</v>
      </c>
      <c r="B4" s="56">
        <v>45805</v>
      </c>
      <c r="C4" s="337" t="s">
        <v>64</v>
      </c>
      <c r="D4" s="338"/>
      <c r="E4" s="50" t="s">
        <v>83</v>
      </c>
      <c r="F4" s="339" t="s">
        <v>65</v>
      </c>
      <c r="G4" s="339"/>
      <c r="H4" s="339"/>
      <c r="I4" s="346"/>
      <c r="J4" s="346"/>
      <c r="K4" s="346"/>
      <c r="L4" s="57"/>
      <c r="M4" s="57">
        <v>500000</v>
      </c>
      <c r="N4" s="44">
        <f t="shared" ref="N4:N17" si="0">N3+L4-M4</f>
        <v>4192413</v>
      </c>
    </row>
    <row r="5" spans="1:19" ht="24" customHeight="1" x14ac:dyDescent="0.2">
      <c r="A5" s="29">
        <v>3</v>
      </c>
      <c r="B5" s="58">
        <v>45805</v>
      </c>
      <c r="C5" s="349" t="s">
        <v>63</v>
      </c>
      <c r="D5" s="350"/>
      <c r="E5" s="59" t="s">
        <v>83</v>
      </c>
      <c r="F5" s="352" t="s">
        <v>68</v>
      </c>
      <c r="G5" s="352"/>
      <c r="H5" s="352"/>
      <c r="I5" s="346"/>
      <c r="J5" s="346"/>
      <c r="K5" s="346"/>
      <c r="L5" s="60"/>
      <c r="M5" s="60">
        <v>330</v>
      </c>
      <c r="N5" s="44">
        <f t="shared" si="0"/>
        <v>4192083</v>
      </c>
    </row>
    <row r="6" spans="1:19" ht="45" customHeight="1" x14ac:dyDescent="0.2">
      <c r="A6" s="29">
        <v>4</v>
      </c>
      <c r="B6" s="26">
        <v>45807</v>
      </c>
      <c r="C6" s="344" t="s">
        <v>62</v>
      </c>
      <c r="D6" s="137"/>
      <c r="E6" s="49" t="s">
        <v>84</v>
      </c>
      <c r="F6" s="353" t="s">
        <v>79</v>
      </c>
      <c r="G6" s="345"/>
      <c r="H6" s="345"/>
      <c r="I6" s="354" t="s">
        <v>67</v>
      </c>
      <c r="J6" s="346"/>
      <c r="K6" s="346"/>
      <c r="L6" s="42">
        <v>1040000</v>
      </c>
      <c r="M6" s="42"/>
      <c r="N6" s="44">
        <f t="shared" si="0"/>
        <v>5232083</v>
      </c>
      <c r="Q6" s="354" t="s">
        <v>67</v>
      </c>
      <c r="R6" s="346"/>
      <c r="S6" s="346"/>
    </row>
    <row r="7" spans="1:19" ht="24" customHeight="1" x14ac:dyDescent="0.2">
      <c r="A7" s="29">
        <v>5</v>
      </c>
      <c r="B7" s="26">
        <v>45885</v>
      </c>
      <c r="C7" s="344" t="s">
        <v>32</v>
      </c>
      <c r="D7" s="137"/>
      <c r="E7" s="49" t="s">
        <v>83</v>
      </c>
      <c r="F7" s="345"/>
      <c r="G7" s="345"/>
      <c r="H7" s="345"/>
      <c r="I7" s="346"/>
      <c r="J7" s="346"/>
      <c r="K7" s="346"/>
      <c r="L7" s="42">
        <v>3903</v>
      </c>
      <c r="M7" s="42"/>
      <c r="N7" s="44">
        <f t="shared" si="0"/>
        <v>5235986</v>
      </c>
    </row>
    <row r="8" spans="1:19" ht="24" customHeight="1" x14ac:dyDescent="0.2">
      <c r="A8" s="29">
        <v>6</v>
      </c>
      <c r="B8" s="56">
        <v>45896</v>
      </c>
      <c r="C8" s="337" t="s">
        <v>73</v>
      </c>
      <c r="D8" s="338"/>
      <c r="E8" s="50" t="s">
        <v>83</v>
      </c>
      <c r="F8" s="339" t="s">
        <v>74</v>
      </c>
      <c r="G8" s="339"/>
      <c r="H8" s="339"/>
      <c r="I8" s="346"/>
      <c r="J8" s="346"/>
      <c r="K8" s="346"/>
      <c r="L8" s="57"/>
      <c r="M8" s="57">
        <v>547456</v>
      </c>
      <c r="N8" s="44">
        <f t="shared" si="0"/>
        <v>4688530</v>
      </c>
    </row>
    <row r="9" spans="1:19" ht="24" customHeight="1" x14ac:dyDescent="0.2">
      <c r="A9" s="29">
        <v>7</v>
      </c>
      <c r="B9" s="58">
        <v>45896</v>
      </c>
      <c r="C9" s="349" t="s">
        <v>63</v>
      </c>
      <c r="D9" s="350"/>
      <c r="E9" s="64" t="s">
        <v>83</v>
      </c>
      <c r="F9" s="351" t="s">
        <v>75</v>
      </c>
      <c r="G9" s="352"/>
      <c r="H9" s="352"/>
      <c r="I9" s="346"/>
      <c r="J9" s="346"/>
      <c r="K9" s="346"/>
      <c r="L9" s="60"/>
      <c r="M9" s="60">
        <v>550</v>
      </c>
      <c r="N9" s="44">
        <f t="shared" si="0"/>
        <v>4687980</v>
      </c>
    </row>
    <row r="10" spans="1:19" ht="24" customHeight="1" x14ac:dyDescent="0.2">
      <c r="A10" s="29">
        <v>8</v>
      </c>
      <c r="B10" s="26">
        <v>45982</v>
      </c>
      <c r="C10" s="344" t="s">
        <v>81</v>
      </c>
      <c r="D10" s="137"/>
      <c r="E10" s="63" t="s">
        <v>84</v>
      </c>
      <c r="F10" s="347" t="s">
        <v>82</v>
      </c>
      <c r="G10" s="345"/>
      <c r="H10" s="345"/>
      <c r="I10" s="346"/>
      <c r="J10" s="346"/>
      <c r="K10" s="346"/>
      <c r="L10" s="42"/>
      <c r="M10" s="42">
        <v>50000</v>
      </c>
      <c r="N10" s="44">
        <f t="shared" si="0"/>
        <v>4637980</v>
      </c>
    </row>
    <row r="11" spans="1:19" ht="24" customHeight="1" x14ac:dyDescent="0.2">
      <c r="A11" s="29">
        <v>9</v>
      </c>
      <c r="B11" s="26">
        <v>45982</v>
      </c>
      <c r="C11" s="344" t="s">
        <v>27</v>
      </c>
      <c r="D11" s="137"/>
      <c r="E11" s="63" t="s">
        <v>84</v>
      </c>
      <c r="F11" s="347" t="s">
        <v>87</v>
      </c>
      <c r="G11" s="345"/>
      <c r="H11" s="345"/>
      <c r="I11" s="346"/>
      <c r="J11" s="346"/>
      <c r="K11" s="346"/>
      <c r="L11" s="42"/>
      <c r="M11" s="42">
        <v>35678</v>
      </c>
      <c r="N11" s="44">
        <f t="shared" si="0"/>
        <v>4602302</v>
      </c>
    </row>
    <row r="12" spans="1:19" ht="24" customHeight="1" x14ac:dyDescent="0.2">
      <c r="A12" s="29">
        <v>10</v>
      </c>
      <c r="B12" s="26">
        <v>45982</v>
      </c>
      <c r="C12" s="344" t="s">
        <v>80</v>
      </c>
      <c r="D12" s="137"/>
      <c r="E12" s="63" t="s">
        <v>84</v>
      </c>
      <c r="F12" s="347" t="s">
        <v>88</v>
      </c>
      <c r="G12" s="345"/>
      <c r="H12" s="345"/>
      <c r="I12" s="346"/>
      <c r="J12" s="346"/>
      <c r="K12" s="346"/>
      <c r="L12" s="42"/>
      <c r="M12" s="42">
        <v>50000</v>
      </c>
      <c r="N12" s="44">
        <f t="shared" si="0"/>
        <v>4552302</v>
      </c>
    </row>
    <row r="13" spans="1:19" ht="36" customHeight="1" x14ac:dyDescent="0.2">
      <c r="A13" s="29">
        <v>11</v>
      </c>
      <c r="B13" s="26">
        <v>46007</v>
      </c>
      <c r="C13" s="344" t="s">
        <v>85</v>
      </c>
      <c r="D13" s="137"/>
      <c r="E13" s="63" t="s">
        <v>84</v>
      </c>
      <c r="F13" s="348" t="s">
        <v>86</v>
      </c>
      <c r="G13" s="345"/>
      <c r="H13" s="345"/>
      <c r="I13" s="346"/>
      <c r="J13" s="346"/>
      <c r="K13" s="346"/>
      <c r="L13" s="42"/>
      <c r="M13" s="42">
        <v>396105</v>
      </c>
      <c r="N13" s="44">
        <f t="shared" si="0"/>
        <v>4156197</v>
      </c>
    </row>
    <row r="14" spans="1:19" ht="24" customHeight="1" x14ac:dyDescent="0.2">
      <c r="A14" s="29">
        <v>12</v>
      </c>
      <c r="B14" s="26">
        <v>46008</v>
      </c>
      <c r="C14" s="344" t="s">
        <v>93</v>
      </c>
      <c r="D14" s="137"/>
      <c r="E14" s="63" t="s">
        <v>83</v>
      </c>
      <c r="F14" s="347" t="s">
        <v>94</v>
      </c>
      <c r="G14" s="345"/>
      <c r="H14" s="345"/>
      <c r="I14" s="346"/>
      <c r="J14" s="346"/>
      <c r="K14" s="346"/>
      <c r="L14" s="42">
        <v>150000</v>
      </c>
      <c r="M14" s="42"/>
      <c r="N14" s="44">
        <f t="shared" si="0"/>
        <v>4306197</v>
      </c>
    </row>
    <row r="15" spans="1:19" ht="24" customHeight="1" x14ac:dyDescent="0.2">
      <c r="A15" s="29">
        <v>13</v>
      </c>
      <c r="B15" s="26">
        <v>46055</v>
      </c>
      <c r="C15" s="344" t="s">
        <v>27</v>
      </c>
      <c r="D15" s="137"/>
      <c r="E15" s="49" t="s">
        <v>84</v>
      </c>
      <c r="F15" s="345" t="s">
        <v>95</v>
      </c>
      <c r="G15" s="345"/>
      <c r="H15" s="345"/>
      <c r="I15" s="346"/>
      <c r="J15" s="346"/>
      <c r="K15" s="346"/>
      <c r="L15" s="42"/>
      <c r="M15" s="42">
        <v>8037</v>
      </c>
      <c r="N15" s="44">
        <f t="shared" si="0"/>
        <v>4298160</v>
      </c>
    </row>
    <row r="16" spans="1:19" ht="24" customHeight="1" x14ac:dyDescent="0.2">
      <c r="A16" s="29">
        <v>14</v>
      </c>
      <c r="B16" s="26">
        <v>46074</v>
      </c>
      <c r="C16" s="344" t="s">
        <v>32</v>
      </c>
      <c r="D16" s="137"/>
      <c r="E16" s="49" t="s">
        <v>83</v>
      </c>
      <c r="F16" s="345"/>
      <c r="G16" s="345"/>
      <c r="H16" s="345"/>
      <c r="I16" s="346"/>
      <c r="J16" s="346"/>
      <c r="K16" s="346"/>
      <c r="L16" s="42">
        <v>4193</v>
      </c>
      <c r="M16" s="42"/>
      <c r="N16" s="44">
        <f t="shared" si="0"/>
        <v>4302353</v>
      </c>
    </row>
    <row r="17" spans="1:14" ht="24" customHeight="1" x14ac:dyDescent="0.2">
      <c r="A17" s="29">
        <v>15</v>
      </c>
      <c r="B17" s="26">
        <v>46090</v>
      </c>
      <c r="C17" s="344" t="s">
        <v>27</v>
      </c>
      <c r="D17" s="137"/>
      <c r="E17" s="49" t="s">
        <v>84</v>
      </c>
      <c r="F17" s="345" t="s">
        <v>144</v>
      </c>
      <c r="G17" s="345"/>
      <c r="H17" s="345"/>
      <c r="I17" s="346"/>
      <c r="J17" s="346"/>
      <c r="K17" s="346"/>
      <c r="L17" s="42"/>
      <c r="M17" s="42">
        <v>4732</v>
      </c>
      <c r="N17" s="44">
        <f t="shared" si="0"/>
        <v>4297621</v>
      </c>
    </row>
    <row r="18" spans="1:14" ht="23.25" customHeight="1" thickBot="1" x14ac:dyDescent="0.25">
      <c r="A18" s="30"/>
      <c r="B18" s="27"/>
      <c r="C18" s="337"/>
      <c r="D18" s="338"/>
      <c r="E18" s="50"/>
      <c r="F18" s="339"/>
      <c r="G18" s="339"/>
      <c r="H18" s="339"/>
      <c r="I18" s="120"/>
      <c r="J18" s="120"/>
      <c r="K18" s="120"/>
      <c r="L18" s="28"/>
      <c r="M18" s="28"/>
      <c r="N18" s="45"/>
    </row>
    <row r="19" spans="1:14" ht="23.25" customHeight="1" thickTop="1" thickBot="1" x14ac:dyDescent="0.25">
      <c r="A19" s="31"/>
      <c r="B19" s="32"/>
      <c r="C19" s="340"/>
      <c r="D19" s="341"/>
      <c r="E19" s="62"/>
      <c r="F19" s="342"/>
      <c r="G19" s="343"/>
      <c r="H19" s="343"/>
      <c r="I19" s="343"/>
      <c r="J19" s="343"/>
      <c r="K19" s="343"/>
      <c r="L19" s="33"/>
      <c r="M19" s="33"/>
      <c r="N19" s="46">
        <f>N17</f>
        <v>4297621</v>
      </c>
    </row>
    <row r="20" spans="1:14" x14ac:dyDescent="0.2">
      <c r="E20" s="61"/>
      <c r="F20" s="61"/>
    </row>
    <row r="21" spans="1:14" x14ac:dyDescent="0.2">
      <c r="E21" s="61"/>
      <c r="F21" s="61"/>
    </row>
    <row r="22" spans="1:14" x14ac:dyDescent="0.2">
      <c r="E22" s="61"/>
      <c r="F22" s="61"/>
      <c r="I22">
        <f>C22-E22</f>
        <v>0</v>
      </c>
    </row>
    <row r="23" spans="1:14" x14ac:dyDescent="0.2">
      <c r="E23" s="61"/>
      <c r="F23" s="61"/>
      <c r="I23">
        <f>C23-E23</f>
        <v>0</v>
      </c>
      <c r="K23">
        <f>SUM(I3:I22)</f>
        <v>0</v>
      </c>
    </row>
    <row r="24" spans="1:14" x14ac:dyDescent="0.2">
      <c r="E24" s="61"/>
      <c r="F24" s="61"/>
    </row>
    <row r="25" spans="1:14" x14ac:dyDescent="0.2">
      <c r="E25" s="61"/>
      <c r="F25" s="61"/>
    </row>
    <row r="26" spans="1:14" x14ac:dyDescent="0.2">
      <c r="E26" s="61"/>
      <c r="F26" s="61"/>
    </row>
  </sheetData>
  <autoFilter ref="E1:E19" xr:uid="{E9F7CD1E-3955-49D6-8D4F-47F855BB9964}"/>
  <mergeCells count="56">
    <mergeCell ref="B1:M1"/>
    <mergeCell ref="C2:E2"/>
    <mergeCell ref="F2:H2"/>
    <mergeCell ref="I2:K2"/>
    <mergeCell ref="C3:D3"/>
    <mergeCell ref="F3:H3"/>
    <mergeCell ref="I3:K3"/>
    <mergeCell ref="C4:D4"/>
    <mergeCell ref="F4:H4"/>
    <mergeCell ref="I4:K4"/>
    <mergeCell ref="C5:D5"/>
    <mergeCell ref="F5:H5"/>
    <mergeCell ref="I5:K5"/>
    <mergeCell ref="C6:D6"/>
    <mergeCell ref="F6:H6"/>
    <mergeCell ref="I6:K6"/>
    <mergeCell ref="Q6:S6"/>
    <mergeCell ref="C7:D7"/>
    <mergeCell ref="F7:H7"/>
    <mergeCell ref="I7:K7"/>
    <mergeCell ref="C8:D8"/>
    <mergeCell ref="F8:H8"/>
    <mergeCell ref="I8:K8"/>
    <mergeCell ref="C9:D9"/>
    <mergeCell ref="F9:H9"/>
    <mergeCell ref="I9:K9"/>
    <mergeCell ref="C10:D10"/>
    <mergeCell ref="F10:H10"/>
    <mergeCell ref="I10:K10"/>
    <mergeCell ref="C11:D11"/>
    <mergeCell ref="F11:H11"/>
    <mergeCell ref="I11:K11"/>
    <mergeCell ref="C12:D12"/>
    <mergeCell ref="F12:H12"/>
    <mergeCell ref="I12:K12"/>
    <mergeCell ref="C13:D13"/>
    <mergeCell ref="F13:H13"/>
    <mergeCell ref="I13:K13"/>
    <mergeCell ref="C14:D14"/>
    <mergeCell ref="F14:H14"/>
    <mergeCell ref="I14:K14"/>
    <mergeCell ref="C15:D15"/>
    <mergeCell ref="F15:H15"/>
    <mergeCell ref="I15:K15"/>
    <mergeCell ref="C16:D16"/>
    <mergeCell ref="F16:H16"/>
    <mergeCell ref="I16:K16"/>
    <mergeCell ref="C17:D17"/>
    <mergeCell ref="F17:H17"/>
    <mergeCell ref="I17:K17"/>
    <mergeCell ref="C18:D18"/>
    <mergeCell ref="F18:H18"/>
    <mergeCell ref="I18:K18"/>
    <mergeCell ref="C19:D19"/>
    <mergeCell ref="F19:H19"/>
    <mergeCell ref="I19:K19"/>
  </mergeCells>
  <phoneticPr fontId="1"/>
  <pageMargins left="0.35" right="0.13" top="0.75" bottom="0.75" header="0.3" footer="0.3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A368D-44BB-4EAF-9180-0727F8382C58}">
  <sheetPr>
    <tabColor rgb="FFCCFF66"/>
  </sheetPr>
  <dimension ref="A1:Z57"/>
  <sheetViews>
    <sheetView topLeftCell="A19" workbookViewId="0">
      <selection activeCell="O41" sqref="O41"/>
    </sheetView>
  </sheetViews>
  <sheetFormatPr defaultRowHeight="13" x14ac:dyDescent="0.2"/>
  <cols>
    <col min="1" max="2" width="9.6328125" customWidth="1"/>
    <col min="3" max="6" width="6.6328125" customWidth="1"/>
    <col min="7" max="8" width="5.6328125" hidden="1" customWidth="1"/>
    <col min="9" max="10" width="5.6328125" customWidth="1"/>
    <col min="11" max="13" width="13.08984375" customWidth="1"/>
    <col min="14" max="14" width="9.26953125" bestFit="1" customWidth="1"/>
    <col min="21" max="21" width="9.26953125" bestFit="1" customWidth="1"/>
    <col min="25" max="26" width="10.6328125" customWidth="1"/>
  </cols>
  <sheetData>
    <row r="1" spans="1:26" ht="15" customHeight="1" x14ac:dyDescent="0.2">
      <c r="O1" s="101"/>
      <c r="P1" s="53" t="s">
        <v>136</v>
      </c>
      <c r="Q1" s="54" t="s">
        <v>135</v>
      </c>
      <c r="R1" s="55" t="s">
        <v>133</v>
      </c>
      <c r="S1" s="410" t="s">
        <v>134</v>
      </c>
      <c r="T1" s="411"/>
      <c r="U1" s="55" t="s">
        <v>133</v>
      </c>
      <c r="V1" s="100" t="s">
        <v>132</v>
      </c>
      <c r="W1" s="99"/>
    </row>
    <row r="2" spans="1:26" ht="21" customHeight="1" x14ac:dyDescent="0.2">
      <c r="L2" s="116">
        <v>46095</v>
      </c>
      <c r="M2" s="117"/>
      <c r="O2" s="87"/>
      <c r="P2" s="97"/>
      <c r="Q2" s="98" t="s">
        <v>131</v>
      </c>
      <c r="R2" s="98">
        <v>850000</v>
      </c>
      <c r="S2" s="97"/>
      <c r="T2" s="7"/>
      <c r="U2" s="95"/>
      <c r="V2" s="96"/>
      <c r="W2" s="95"/>
    </row>
    <row r="3" spans="1:26" ht="21" customHeight="1" x14ac:dyDescent="0.2">
      <c r="O3" s="87"/>
      <c r="P3" s="97"/>
      <c r="Q3" s="98" t="s">
        <v>130</v>
      </c>
      <c r="R3" s="98">
        <v>745000</v>
      </c>
      <c r="S3" s="97"/>
      <c r="T3" s="7"/>
      <c r="U3" s="95"/>
      <c r="V3" s="96"/>
      <c r="W3" s="95"/>
    </row>
    <row r="4" spans="1:26" ht="24" customHeight="1" x14ac:dyDescent="0.2">
      <c r="B4" s="118" t="s">
        <v>129</v>
      </c>
      <c r="C4" s="118"/>
      <c r="D4" s="118"/>
      <c r="E4" s="118"/>
      <c r="F4" s="118"/>
      <c r="G4" s="118"/>
      <c r="H4" s="118"/>
      <c r="I4" s="118"/>
      <c r="J4" s="118"/>
      <c r="K4" s="118"/>
      <c r="L4" s="118"/>
      <c r="O4" s="87"/>
      <c r="P4" s="93" t="s">
        <v>128</v>
      </c>
      <c r="Q4" s="94" t="s">
        <v>127</v>
      </c>
      <c r="R4" s="94">
        <v>710000</v>
      </c>
      <c r="S4" s="93" t="s">
        <v>126</v>
      </c>
      <c r="T4" s="92" t="s">
        <v>125</v>
      </c>
      <c r="U4" s="90">
        <v>280000</v>
      </c>
      <c r="V4" s="91" t="s">
        <v>113</v>
      </c>
      <c r="W4" s="90">
        <v>50000</v>
      </c>
    </row>
    <row r="5" spans="1:26" ht="24" customHeight="1" x14ac:dyDescent="0.2">
      <c r="O5" s="84"/>
      <c r="P5" s="89"/>
      <c r="Q5" t="s">
        <v>124</v>
      </c>
      <c r="R5" s="88">
        <v>675000</v>
      </c>
      <c r="S5" s="89" t="s">
        <v>123</v>
      </c>
      <c r="T5" s="88"/>
      <c r="U5" s="87">
        <v>240000</v>
      </c>
      <c r="V5" s="86"/>
      <c r="W5" s="84"/>
    </row>
    <row r="6" spans="1:26" ht="24" customHeight="1" x14ac:dyDescent="0.2">
      <c r="A6" s="10" t="s">
        <v>18</v>
      </c>
      <c r="L6" t="s">
        <v>40</v>
      </c>
      <c r="O6" s="84"/>
      <c r="P6" s="89"/>
      <c r="Q6" t="s">
        <v>122</v>
      </c>
      <c r="R6" s="88">
        <v>640000</v>
      </c>
      <c r="S6" s="89" t="s">
        <v>121</v>
      </c>
      <c r="T6" t="s">
        <v>120</v>
      </c>
      <c r="U6" s="87">
        <v>200000</v>
      </c>
      <c r="V6" s="86"/>
      <c r="W6" s="84"/>
    </row>
    <row r="7" spans="1:26" ht="24" customHeight="1" thickBot="1" x14ac:dyDescent="0.25">
      <c r="A7" s="119" t="s">
        <v>22</v>
      </c>
      <c r="B7" s="119"/>
      <c r="C7" s="120" t="s">
        <v>112</v>
      </c>
      <c r="D7" s="120"/>
      <c r="E7" s="120" t="s">
        <v>54</v>
      </c>
      <c r="F7" s="120"/>
      <c r="G7" s="123" t="s">
        <v>44</v>
      </c>
      <c r="H7" s="124"/>
      <c r="I7" s="120" t="s">
        <v>19</v>
      </c>
      <c r="J7" s="120"/>
      <c r="K7" s="120" t="s">
        <v>21</v>
      </c>
      <c r="L7" s="120"/>
      <c r="M7" s="120"/>
      <c r="O7" s="84"/>
      <c r="P7" s="89"/>
      <c r="Q7" t="s">
        <v>119</v>
      </c>
      <c r="R7" s="88">
        <v>605000</v>
      </c>
      <c r="S7" s="89"/>
      <c r="T7" s="88"/>
      <c r="U7" s="87"/>
      <c r="V7" s="86"/>
      <c r="W7" s="84"/>
    </row>
    <row r="8" spans="1:26" ht="24" customHeight="1" thickTop="1" x14ac:dyDescent="0.2">
      <c r="A8" s="125" t="s">
        <v>30</v>
      </c>
      <c r="B8" s="125"/>
      <c r="C8" s="126">
        <f>N8</f>
        <v>1040000</v>
      </c>
      <c r="D8" s="127"/>
      <c r="E8" s="412">
        <v>700000</v>
      </c>
      <c r="F8" s="413"/>
      <c r="G8" s="130">
        <v>790000</v>
      </c>
      <c r="H8" s="131"/>
      <c r="I8" s="132">
        <f>C8-E8</f>
        <v>340000</v>
      </c>
      <c r="J8" s="133"/>
      <c r="K8" s="409" t="s">
        <v>118</v>
      </c>
      <c r="L8" s="409"/>
      <c r="M8" s="409"/>
      <c r="N8" s="85">
        <f>R4+U4+W4</f>
        <v>1040000</v>
      </c>
      <c r="O8" s="84"/>
      <c r="P8" s="89"/>
      <c r="Q8" t="s">
        <v>117</v>
      </c>
      <c r="R8" s="88">
        <v>570000</v>
      </c>
      <c r="S8" s="89"/>
      <c r="T8" s="88"/>
      <c r="U8" s="87"/>
      <c r="V8" s="86"/>
      <c r="W8" s="84"/>
    </row>
    <row r="9" spans="1:26" ht="24" customHeight="1" x14ac:dyDescent="0.2">
      <c r="A9" s="137" t="s">
        <v>33</v>
      </c>
      <c r="B9" s="138"/>
      <c r="C9" s="139">
        <f>N9</f>
        <v>0</v>
      </c>
      <c r="D9" s="403"/>
      <c r="E9" s="404">
        <v>300000</v>
      </c>
      <c r="F9" s="405"/>
      <c r="G9" s="143">
        <v>0</v>
      </c>
      <c r="H9" s="144"/>
      <c r="I9" s="145">
        <f>C9-E9</f>
        <v>-300000</v>
      </c>
      <c r="J9" s="146"/>
      <c r="K9" s="147" t="s">
        <v>52</v>
      </c>
      <c r="L9" s="148"/>
      <c r="M9" s="149"/>
      <c r="N9" s="85">
        <v>0</v>
      </c>
      <c r="O9" s="84"/>
      <c r="P9" s="81" t="s">
        <v>116</v>
      </c>
      <c r="Q9" s="83" t="s">
        <v>115</v>
      </c>
      <c r="R9" s="82">
        <v>535000</v>
      </c>
      <c r="S9" s="81" t="s">
        <v>115</v>
      </c>
      <c r="T9" s="80" t="s">
        <v>114</v>
      </c>
      <c r="U9" s="78">
        <v>110000</v>
      </c>
      <c r="V9" s="79" t="s">
        <v>113</v>
      </c>
      <c r="W9" s="78">
        <v>50000</v>
      </c>
    </row>
    <row r="10" spans="1:26" ht="24" customHeight="1" thickBot="1" x14ac:dyDescent="0.25">
      <c r="A10" s="150" t="s">
        <v>31</v>
      </c>
      <c r="B10" s="151"/>
      <c r="C10" s="152">
        <f>N10</f>
        <v>0</v>
      </c>
      <c r="D10" s="406"/>
      <c r="E10" s="407">
        <v>0</v>
      </c>
      <c r="F10" s="408"/>
      <c r="G10" s="156">
        <v>33</v>
      </c>
      <c r="H10" s="157"/>
      <c r="I10" s="158">
        <f>C10-E10</f>
        <v>0</v>
      </c>
      <c r="J10" s="159"/>
      <c r="K10" s="134" t="s">
        <v>69</v>
      </c>
      <c r="L10" s="135"/>
      <c r="M10" s="136"/>
      <c r="N10" s="25"/>
      <c r="O10" s="25"/>
      <c r="P10" s="25"/>
      <c r="Q10" s="25"/>
      <c r="U10" s="25"/>
    </row>
    <row r="11" spans="1:26" ht="30" customHeight="1" thickTop="1" x14ac:dyDescent="0.2">
      <c r="A11" s="160" t="s">
        <v>29</v>
      </c>
      <c r="B11" s="160"/>
      <c r="C11" s="161">
        <f>SUM(C8:C10)</f>
        <v>1040000</v>
      </c>
      <c r="D11" s="162"/>
      <c r="E11" s="401">
        <f>SUM(E8:E10)</f>
        <v>1000000</v>
      </c>
      <c r="F11" s="402"/>
      <c r="G11" s="163">
        <f>SUM(G8:G10)</f>
        <v>790033</v>
      </c>
      <c r="H11" s="164"/>
      <c r="I11" s="165">
        <f>C11-E11</f>
        <v>40000</v>
      </c>
      <c r="J11" s="165"/>
      <c r="K11" s="166"/>
      <c r="L11" s="166"/>
      <c r="M11" s="166"/>
      <c r="O11" s="25"/>
      <c r="P11" s="25"/>
      <c r="Q11" s="25"/>
      <c r="R11" s="67">
        <v>45807</v>
      </c>
      <c r="S11" s="369" t="s">
        <v>62</v>
      </c>
      <c r="T11" s="369"/>
      <c r="U11" s="2" t="s">
        <v>84</v>
      </c>
      <c r="V11" s="398" t="s">
        <v>79</v>
      </c>
      <c r="W11" s="399"/>
      <c r="X11" s="399"/>
      <c r="Y11" s="65">
        <v>1040000</v>
      </c>
      <c r="Z11" s="66"/>
    </row>
    <row r="12" spans="1:26" ht="30" customHeight="1" x14ac:dyDescent="0.2">
      <c r="E12" s="77"/>
      <c r="F12" s="77"/>
    </row>
    <row r="13" spans="1:26" ht="24" customHeight="1" x14ac:dyDescent="0.2">
      <c r="A13" s="9" t="s">
        <v>20</v>
      </c>
      <c r="E13" s="77"/>
      <c r="F13" s="77"/>
    </row>
    <row r="14" spans="1:26" ht="24" customHeight="1" thickBot="1" x14ac:dyDescent="0.25">
      <c r="A14" s="119" t="s">
        <v>22</v>
      </c>
      <c r="B14" s="119"/>
      <c r="C14" s="120" t="s">
        <v>112</v>
      </c>
      <c r="D14" s="120"/>
      <c r="E14" s="400" t="s">
        <v>54</v>
      </c>
      <c r="F14" s="400"/>
      <c r="G14" s="123" t="s">
        <v>44</v>
      </c>
      <c r="H14" s="123"/>
      <c r="I14" s="120" t="s">
        <v>19</v>
      </c>
      <c r="J14" s="120"/>
      <c r="K14" s="120" t="s">
        <v>21</v>
      </c>
      <c r="L14" s="120"/>
      <c r="M14" s="120"/>
    </row>
    <row r="15" spans="1:26" ht="18" customHeight="1" thickTop="1" x14ac:dyDescent="0.2">
      <c r="A15" s="167" t="s">
        <v>23</v>
      </c>
      <c r="B15" s="167"/>
      <c r="C15" s="161">
        <f>N15</f>
        <v>50000</v>
      </c>
      <c r="D15" s="162"/>
      <c r="E15" s="377">
        <v>350000</v>
      </c>
      <c r="F15" s="378"/>
      <c r="G15" s="163">
        <v>0</v>
      </c>
      <c r="H15" s="164"/>
      <c r="I15" s="394">
        <f>C15-E15</f>
        <v>-300000</v>
      </c>
      <c r="J15" s="395"/>
      <c r="K15" s="178" t="s">
        <v>58</v>
      </c>
      <c r="L15" s="179"/>
      <c r="M15" s="179"/>
      <c r="N15" s="391">
        <f>O15+O16</f>
        <v>50000</v>
      </c>
      <c r="O15" s="105">
        <v>50000</v>
      </c>
      <c r="P15" s="25"/>
      <c r="Q15" s="25"/>
      <c r="R15" s="25"/>
      <c r="S15" s="25"/>
      <c r="T15" s="25"/>
      <c r="U15" s="25"/>
      <c r="V15" s="25"/>
      <c r="W15" s="25"/>
    </row>
    <row r="16" spans="1:26" ht="18" customHeight="1" thickBot="1" x14ac:dyDescent="0.25">
      <c r="A16" s="168"/>
      <c r="B16" s="168"/>
      <c r="C16" s="169"/>
      <c r="D16" s="169"/>
      <c r="E16" s="393"/>
      <c r="F16" s="393"/>
      <c r="G16" s="173"/>
      <c r="H16" s="173"/>
      <c r="I16" s="396"/>
      <c r="J16" s="397"/>
      <c r="K16" s="180"/>
      <c r="L16" s="180"/>
      <c r="M16" s="180"/>
      <c r="N16" s="391"/>
      <c r="O16" s="25"/>
      <c r="P16" s="25"/>
      <c r="Q16" s="25"/>
      <c r="R16" s="25"/>
      <c r="S16" s="25"/>
      <c r="T16" s="25"/>
      <c r="U16" s="25"/>
      <c r="V16" s="25"/>
      <c r="W16" s="25"/>
    </row>
    <row r="17" spans="1:26" ht="21" customHeight="1" x14ac:dyDescent="0.2">
      <c r="A17" s="181" t="s">
        <v>51</v>
      </c>
      <c r="B17" s="182"/>
      <c r="C17" s="183">
        <f>C18+C19+C20</f>
        <v>446105</v>
      </c>
      <c r="D17" s="184"/>
      <c r="E17" s="185">
        <f>E18+E19+E20</f>
        <v>480000</v>
      </c>
      <c r="F17" s="186"/>
      <c r="G17" s="187">
        <v>0</v>
      </c>
      <c r="H17" s="188"/>
      <c r="I17" s="392">
        <f t="shared" ref="I17:I22" si="0">C17-E17</f>
        <v>-33895</v>
      </c>
      <c r="J17" s="392"/>
      <c r="K17" s="160"/>
      <c r="L17" s="160"/>
      <c r="M17" s="160"/>
      <c r="N17" s="106"/>
      <c r="O17" s="76" t="s">
        <v>111</v>
      </c>
      <c r="P17" s="75" t="s">
        <v>110</v>
      </c>
      <c r="Q17" s="74" t="s">
        <v>109</v>
      </c>
      <c r="R17" s="74" t="s">
        <v>108</v>
      </c>
      <c r="S17" s="74"/>
      <c r="T17" s="74"/>
      <c r="U17" s="73"/>
      <c r="V17" s="73"/>
      <c r="W17" s="25"/>
    </row>
    <row r="18" spans="1:26" ht="30" customHeight="1" x14ac:dyDescent="0.2">
      <c r="A18" s="219"/>
      <c r="B18" s="22" t="s">
        <v>24</v>
      </c>
      <c r="C18" s="220">
        <f>N18</f>
        <v>396105</v>
      </c>
      <c r="D18" s="221"/>
      <c r="E18" s="220">
        <v>330000</v>
      </c>
      <c r="F18" s="221"/>
      <c r="G18" s="199">
        <v>0</v>
      </c>
      <c r="H18" s="200"/>
      <c r="I18" s="387">
        <f t="shared" si="0"/>
        <v>66105</v>
      </c>
      <c r="J18" s="387"/>
      <c r="K18" s="190" t="s">
        <v>145</v>
      </c>
      <c r="L18" s="191"/>
      <c r="M18" s="191"/>
      <c r="N18" s="107">
        <f>O18+R18</f>
        <v>396105</v>
      </c>
      <c r="O18" s="108">
        <f>P18*Q18</f>
        <v>390000</v>
      </c>
      <c r="P18" s="109">
        <v>3000</v>
      </c>
      <c r="Q18" s="109">
        <v>130</v>
      </c>
      <c r="R18" s="110">
        <v>6105</v>
      </c>
      <c r="S18" s="25"/>
      <c r="T18" s="25"/>
      <c r="U18" s="25"/>
      <c r="V18" s="25"/>
      <c r="W18" s="25"/>
    </row>
    <row r="19" spans="1:26" ht="21" customHeight="1" x14ac:dyDescent="0.2">
      <c r="A19" s="219"/>
      <c r="B19" s="23" t="s">
        <v>25</v>
      </c>
      <c r="C19" s="192">
        <f>N19</f>
        <v>0</v>
      </c>
      <c r="D19" s="193"/>
      <c r="E19" s="388">
        <v>50000</v>
      </c>
      <c r="F19" s="389"/>
      <c r="G19" s="194">
        <v>0</v>
      </c>
      <c r="H19" s="195"/>
      <c r="I19" s="390">
        <f t="shared" si="0"/>
        <v>-50000</v>
      </c>
      <c r="J19" s="390"/>
      <c r="K19" s="197" t="s">
        <v>57</v>
      </c>
      <c r="L19" s="198"/>
      <c r="M19" s="198"/>
      <c r="N19" s="107">
        <f>O19+R19</f>
        <v>0</v>
      </c>
      <c r="O19" s="25"/>
      <c r="P19" s="25"/>
      <c r="Q19" s="25"/>
      <c r="R19" s="25"/>
      <c r="S19" s="25"/>
      <c r="T19" s="25"/>
      <c r="U19" s="25"/>
      <c r="V19" s="25"/>
      <c r="W19" s="25"/>
    </row>
    <row r="20" spans="1:26" ht="21" customHeight="1" thickBot="1" x14ac:dyDescent="0.25">
      <c r="A20" s="219"/>
      <c r="B20" s="24" t="s">
        <v>26</v>
      </c>
      <c r="C20" s="202">
        <f>N20</f>
        <v>50000</v>
      </c>
      <c r="D20" s="203"/>
      <c r="E20" s="384">
        <v>100000</v>
      </c>
      <c r="F20" s="385"/>
      <c r="G20" s="204">
        <v>0</v>
      </c>
      <c r="H20" s="205"/>
      <c r="I20" s="386">
        <f t="shared" si="0"/>
        <v>-50000</v>
      </c>
      <c r="J20" s="386"/>
      <c r="K20" s="207" t="s">
        <v>107</v>
      </c>
      <c r="L20" s="208"/>
      <c r="M20" s="208"/>
      <c r="N20" s="107">
        <f>O20+R20</f>
        <v>50000</v>
      </c>
      <c r="O20" s="25">
        <v>50000</v>
      </c>
      <c r="P20" s="25"/>
      <c r="Q20" s="25"/>
      <c r="R20" s="25"/>
      <c r="S20" s="25"/>
      <c r="T20" s="25"/>
      <c r="U20" s="25"/>
      <c r="V20" s="25"/>
      <c r="W20" s="25"/>
    </row>
    <row r="21" spans="1:26" ht="21" customHeight="1" thickBot="1" x14ac:dyDescent="0.25">
      <c r="A21" s="224" t="s">
        <v>27</v>
      </c>
      <c r="B21" s="224"/>
      <c r="C21" s="379">
        <f>N21</f>
        <v>48447</v>
      </c>
      <c r="D21" s="380"/>
      <c r="E21" s="381">
        <v>50000</v>
      </c>
      <c r="F21" s="382"/>
      <c r="G21" s="229">
        <v>14702</v>
      </c>
      <c r="H21" s="230"/>
      <c r="I21" s="383">
        <f t="shared" si="0"/>
        <v>-1553</v>
      </c>
      <c r="J21" s="383"/>
      <c r="K21" s="210" t="s">
        <v>70</v>
      </c>
      <c r="L21" s="211"/>
      <c r="M21" s="211"/>
      <c r="N21" s="106">
        <f>O21+P21+Q21+R21+S21</f>
        <v>48447</v>
      </c>
      <c r="O21" s="25">
        <v>35678</v>
      </c>
      <c r="P21" s="25">
        <v>8037</v>
      </c>
      <c r="Q21" s="25">
        <v>4732</v>
      </c>
      <c r="R21" s="25"/>
      <c r="S21" s="25"/>
      <c r="T21" s="25"/>
      <c r="U21" s="25"/>
      <c r="V21" s="25"/>
      <c r="W21" s="25"/>
    </row>
    <row r="22" spans="1:26" ht="21" customHeight="1" thickBot="1" x14ac:dyDescent="0.25">
      <c r="A22" s="212" t="s">
        <v>28</v>
      </c>
      <c r="B22" s="212"/>
      <c r="C22" s="372">
        <f>N22</f>
        <v>0</v>
      </c>
      <c r="D22" s="373"/>
      <c r="E22" s="374">
        <v>120000</v>
      </c>
      <c r="F22" s="375"/>
      <c r="G22" s="216">
        <v>0</v>
      </c>
      <c r="H22" s="217"/>
      <c r="I22" s="376">
        <f t="shared" si="0"/>
        <v>-120000</v>
      </c>
      <c r="J22" s="376"/>
      <c r="K22" s="210"/>
      <c r="L22" s="211"/>
      <c r="M22" s="211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spans="1:26" ht="30" customHeight="1" thickTop="1" x14ac:dyDescent="0.2">
      <c r="A23" s="166" t="s">
        <v>29</v>
      </c>
      <c r="B23" s="166"/>
      <c r="C23" s="161">
        <f>C15+C17+C21+C22</f>
        <v>544552</v>
      </c>
      <c r="D23" s="162"/>
      <c r="E23" s="377">
        <f>E15+E17+E21+E22</f>
        <v>1000000</v>
      </c>
      <c r="F23" s="378"/>
      <c r="G23" s="163">
        <f>SUM(G3:G22)</f>
        <v>1594768</v>
      </c>
      <c r="H23" s="164"/>
      <c r="I23" s="165">
        <f>C23-E23</f>
        <v>-455448</v>
      </c>
      <c r="J23" s="165"/>
      <c r="K23" s="166"/>
      <c r="L23" s="166"/>
      <c r="M23" s="166"/>
      <c r="N23" s="25"/>
      <c r="O23" s="25"/>
      <c r="P23" s="25"/>
      <c r="Q23" s="25"/>
      <c r="R23" s="25"/>
      <c r="S23" s="25"/>
      <c r="T23" s="25"/>
      <c r="U23" s="25"/>
      <c r="V23" s="25"/>
      <c r="W23" s="25"/>
    </row>
    <row r="24" spans="1:26" ht="30" customHeight="1" x14ac:dyDescent="0.2">
      <c r="E24" s="61"/>
      <c r="F24" s="61"/>
    </row>
    <row r="25" spans="1:26" ht="18" customHeight="1" x14ac:dyDescent="0.2">
      <c r="B25" t="s">
        <v>106</v>
      </c>
      <c r="C25" s="368">
        <f>C11</f>
        <v>1040000</v>
      </c>
      <c r="D25" s="368"/>
      <c r="E25" s="61" t="s">
        <v>7</v>
      </c>
      <c r="F25" s="61"/>
    </row>
    <row r="26" spans="1:26" x14ac:dyDescent="0.2">
      <c r="C26" s="68"/>
      <c r="E26" s="61"/>
      <c r="F26" s="61"/>
      <c r="O26" s="25"/>
      <c r="P26" s="25"/>
      <c r="Q26" s="25"/>
      <c r="R26" s="67">
        <v>45982</v>
      </c>
      <c r="S26" s="369" t="s">
        <v>81</v>
      </c>
      <c r="T26" s="369"/>
      <c r="U26" s="2" t="s">
        <v>84</v>
      </c>
      <c r="V26" s="370" t="s">
        <v>82</v>
      </c>
      <c r="W26" s="370"/>
      <c r="X26" s="370"/>
      <c r="Y26" s="66"/>
      <c r="Z26" s="65">
        <v>50000</v>
      </c>
    </row>
    <row r="27" spans="1:26" ht="18" customHeight="1" x14ac:dyDescent="0.2">
      <c r="B27" t="s">
        <v>105</v>
      </c>
      <c r="C27" s="368">
        <f>C23</f>
        <v>544552</v>
      </c>
      <c r="D27" s="368"/>
      <c r="E27" t="s">
        <v>7</v>
      </c>
      <c r="F27" s="25"/>
      <c r="G27" s="25"/>
      <c r="H27" s="25"/>
      <c r="I27" s="25"/>
      <c r="J27" s="25"/>
      <c r="K27" s="25"/>
      <c r="L27" s="25"/>
      <c r="M27" s="25"/>
      <c r="O27" s="25"/>
      <c r="P27" s="25"/>
      <c r="Q27" s="25"/>
      <c r="R27" s="67">
        <v>45982</v>
      </c>
      <c r="S27" s="369" t="s">
        <v>27</v>
      </c>
      <c r="T27" s="369"/>
      <c r="U27" s="2" t="s">
        <v>84</v>
      </c>
      <c r="V27" s="370" t="s">
        <v>87</v>
      </c>
      <c r="W27" s="370"/>
      <c r="X27" s="370"/>
      <c r="Y27" s="66"/>
      <c r="Z27" s="65">
        <v>35678</v>
      </c>
    </row>
    <row r="28" spans="1:26" x14ac:dyDescent="0.2">
      <c r="B28" s="25"/>
      <c r="C28" s="68"/>
      <c r="D28" s="25"/>
      <c r="E28" s="25"/>
      <c r="F28" s="25"/>
      <c r="G28" s="25"/>
      <c r="H28" s="25"/>
      <c r="I28" s="25"/>
      <c r="J28" s="25"/>
      <c r="K28" s="25"/>
      <c r="L28" s="25"/>
      <c r="M28" s="69"/>
      <c r="O28" s="25"/>
      <c r="P28" s="25"/>
      <c r="Q28" s="25"/>
      <c r="R28" s="67">
        <v>45982</v>
      </c>
      <c r="S28" s="369" t="s">
        <v>80</v>
      </c>
      <c r="T28" s="369"/>
      <c r="U28" s="2" t="s">
        <v>84</v>
      </c>
      <c r="V28" s="370" t="s">
        <v>88</v>
      </c>
      <c r="W28" s="370"/>
      <c r="X28" s="370"/>
      <c r="Y28" s="66"/>
      <c r="Z28" s="65">
        <v>50000</v>
      </c>
    </row>
    <row r="29" spans="1:26" ht="18" customHeight="1" x14ac:dyDescent="0.2">
      <c r="B29" s="25" t="s">
        <v>55</v>
      </c>
      <c r="C29" s="368">
        <f>C25-C27</f>
        <v>495448</v>
      </c>
      <c r="D29" s="368"/>
      <c r="E29" t="s">
        <v>7</v>
      </c>
      <c r="F29" s="25" t="s">
        <v>104</v>
      </c>
      <c r="G29" s="25"/>
      <c r="H29" s="25"/>
      <c r="I29" s="25"/>
      <c r="J29" s="25"/>
      <c r="K29" s="25"/>
      <c r="L29" s="25"/>
      <c r="M29" s="25"/>
      <c r="O29" s="25"/>
      <c r="P29" s="25"/>
      <c r="Q29" s="25"/>
      <c r="R29" s="67">
        <v>46007</v>
      </c>
      <c r="S29" s="369" t="s">
        <v>85</v>
      </c>
      <c r="T29" s="369"/>
      <c r="U29" s="2" t="s">
        <v>84</v>
      </c>
      <c r="V29" s="371" t="s">
        <v>86</v>
      </c>
      <c r="W29" s="370"/>
      <c r="X29" s="370"/>
      <c r="Y29" s="66"/>
      <c r="Z29" s="65">
        <v>396105</v>
      </c>
    </row>
    <row r="30" spans="1:26" x14ac:dyDescent="0.2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O30" s="25"/>
      <c r="P30" s="25"/>
      <c r="Q30" s="25"/>
    </row>
    <row r="31" spans="1:26" x14ac:dyDescent="0.2"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O31" s="25"/>
      <c r="P31" s="25"/>
      <c r="Q31" s="25"/>
    </row>
    <row r="32" spans="1:26" ht="18" customHeight="1" x14ac:dyDescent="0.2">
      <c r="B32" s="25" t="s">
        <v>103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</row>
    <row r="34" spans="1:17" ht="18" customHeight="1" x14ac:dyDescent="0.2">
      <c r="F34" t="s">
        <v>146</v>
      </c>
    </row>
    <row r="35" spans="1:17" ht="13.5" customHeight="1" x14ac:dyDescent="0.2"/>
    <row r="36" spans="1:17" ht="13.5" customHeight="1" x14ac:dyDescent="0.2"/>
    <row r="37" spans="1:17" ht="18" customHeight="1" x14ac:dyDescent="0.2">
      <c r="B37" t="s">
        <v>102</v>
      </c>
    </row>
    <row r="38" spans="1:17" ht="18" customHeight="1" x14ac:dyDescent="0.2">
      <c r="B38" t="s">
        <v>101</v>
      </c>
      <c r="O38" s="25"/>
      <c r="P38" s="25"/>
      <c r="Q38" s="25"/>
    </row>
    <row r="39" spans="1:17" x14ac:dyDescent="0.2">
      <c r="O39" s="25"/>
      <c r="P39" s="25"/>
      <c r="Q39" s="25"/>
    </row>
    <row r="40" spans="1:17" ht="18" customHeight="1" x14ac:dyDescent="0.2">
      <c r="F40" t="s">
        <v>147</v>
      </c>
      <c r="O40" s="25"/>
      <c r="P40" s="25"/>
      <c r="Q40" s="25"/>
    </row>
    <row r="41" spans="1:17" ht="18" customHeight="1" x14ac:dyDescent="0.2">
      <c r="O41" s="25"/>
      <c r="P41" s="25"/>
      <c r="Q41" s="25"/>
    </row>
    <row r="42" spans="1:17" ht="18" customHeight="1" x14ac:dyDescent="0.2">
      <c r="B42" s="25"/>
      <c r="C42" s="25"/>
      <c r="D42" s="25"/>
      <c r="F42" t="s">
        <v>148</v>
      </c>
      <c r="G42" s="25"/>
      <c r="H42" s="25"/>
      <c r="I42" s="25"/>
      <c r="J42" s="25"/>
      <c r="K42" s="25"/>
      <c r="L42" s="25"/>
      <c r="M42" s="25"/>
      <c r="O42" s="25"/>
      <c r="P42" s="25"/>
      <c r="Q42" s="25"/>
    </row>
    <row r="43" spans="1:17" x14ac:dyDescent="0.2">
      <c r="B43" s="25"/>
      <c r="C43" s="25"/>
      <c r="D43" s="25"/>
      <c r="G43" s="25"/>
      <c r="H43" s="25"/>
      <c r="I43" s="25"/>
      <c r="J43" s="25"/>
      <c r="K43" s="25"/>
      <c r="L43" s="25"/>
      <c r="M43" s="25"/>
      <c r="O43" s="25"/>
      <c r="P43" s="25"/>
      <c r="Q43" s="25"/>
    </row>
    <row r="44" spans="1:17" x14ac:dyDescent="0.2">
      <c r="O44" s="25"/>
      <c r="P44" s="25"/>
      <c r="Q44" s="25"/>
    </row>
    <row r="45" spans="1:17" ht="30" customHeight="1" x14ac:dyDescent="0.2">
      <c r="A45" s="222" t="s">
        <v>43</v>
      </c>
      <c r="B45" s="223"/>
      <c r="C45" s="223"/>
      <c r="D45" s="223"/>
      <c r="E45" s="223"/>
      <c r="F45" s="223"/>
      <c r="G45" s="223"/>
      <c r="H45" s="223"/>
      <c r="I45" s="223"/>
      <c r="J45" s="223"/>
      <c r="K45" s="223"/>
      <c r="L45" s="223"/>
      <c r="M45" s="223"/>
    </row>
    <row r="46" spans="1:17" x14ac:dyDescent="0.2">
      <c r="A46" s="223"/>
      <c r="B46" s="223"/>
      <c r="C46" s="223"/>
      <c r="D46" s="223"/>
      <c r="E46" s="223"/>
      <c r="F46" s="223"/>
      <c r="G46" s="223"/>
      <c r="H46" s="223"/>
      <c r="I46" s="223"/>
      <c r="J46" s="223"/>
      <c r="K46" s="223"/>
      <c r="L46" s="223"/>
      <c r="M46" s="223"/>
    </row>
    <row r="47" spans="1:17" x14ac:dyDescent="0.2">
      <c r="A47" s="223"/>
      <c r="B47" s="223"/>
      <c r="C47" s="223"/>
      <c r="D47" s="223"/>
      <c r="E47" s="223"/>
      <c r="F47" s="223"/>
      <c r="G47" s="223"/>
      <c r="H47" s="223"/>
      <c r="I47" s="223"/>
      <c r="J47" s="223"/>
      <c r="K47" s="223"/>
      <c r="L47" s="223"/>
      <c r="M47" s="223"/>
      <c r="N47" s="20"/>
    </row>
    <row r="48" spans="1:17" x14ac:dyDescent="0.2">
      <c r="A48" s="223"/>
      <c r="B48" s="223"/>
      <c r="C48" s="223"/>
      <c r="D48" s="223"/>
      <c r="E48" s="223"/>
      <c r="F48" s="223"/>
      <c r="G48" s="223"/>
      <c r="H48" s="223"/>
      <c r="I48" s="223"/>
      <c r="J48" s="223"/>
      <c r="K48" s="223"/>
      <c r="L48" s="223"/>
      <c r="M48" s="223"/>
    </row>
    <row r="49" spans="1:13" x14ac:dyDescent="0.2">
      <c r="A49" s="223"/>
      <c r="B49" s="223"/>
      <c r="C49" s="223"/>
      <c r="D49" s="223"/>
      <c r="E49" s="223"/>
      <c r="F49" s="223"/>
      <c r="G49" s="223"/>
      <c r="H49" s="223"/>
      <c r="I49" s="223"/>
      <c r="J49" s="223"/>
      <c r="K49" s="223"/>
      <c r="L49" s="223"/>
      <c r="M49" s="223"/>
    </row>
    <row r="50" spans="1:13" x14ac:dyDescent="0.2">
      <c r="A50" s="223"/>
      <c r="B50" s="223"/>
      <c r="C50" s="223"/>
      <c r="D50" s="223"/>
      <c r="E50" s="223"/>
      <c r="F50" s="223"/>
      <c r="G50" s="223"/>
      <c r="H50" s="223"/>
      <c r="I50" s="223"/>
      <c r="J50" s="223"/>
      <c r="K50" s="223"/>
      <c r="L50" s="223"/>
      <c r="M50" s="223"/>
    </row>
    <row r="51" spans="1:13" x14ac:dyDescent="0.2">
      <c r="A51" s="223"/>
      <c r="B51" s="223"/>
      <c r="C51" s="223"/>
      <c r="D51" s="223"/>
      <c r="E51" s="223"/>
      <c r="F51" s="223"/>
      <c r="G51" s="223"/>
      <c r="H51" s="223"/>
      <c r="I51" s="223"/>
      <c r="J51" s="223"/>
      <c r="K51" s="223"/>
      <c r="L51" s="223"/>
      <c r="M51" s="223"/>
    </row>
    <row r="55" spans="1:13" x14ac:dyDescent="0.2">
      <c r="G55" t="s">
        <v>45</v>
      </c>
      <c r="M55" s="13"/>
    </row>
    <row r="57" spans="1:13" x14ac:dyDescent="0.2">
      <c r="M57" s="13"/>
    </row>
  </sheetData>
  <mergeCells count="100">
    <mergeCell ref="K8:M8"/>
    <mergeCell ref="S1:T1"/>
    <mergeCell ref="L2:M2"/>
    <mergeCell ref="B4:L4"/>
    <mergeCell ref="A7:B7"/>
    <mergeCell ref="C7:D7"/>
    <mergeCell ref="E7:F7"/>
    <mergeCell ref="G7:H7"/>
    <mergeCell ref="I7:J7"/>
    <mergeCell ref="K7:M7"/>
    <mergeCell ref="A8:B8"/>
    <mergeCell ref="C8:D8"/>
    <mergeCell ref="E8:F8"/>
    <mergeCell ref="G8:H8"/>
    <mergeCell ref="I8:J8"/>
    <mergeCell ref="K10:M10"/>
    <mergeCell ref="A9:B9"/>
    <mergeCell ref="C9:D9"/>
    <mergeCell ref="E9:F9"/>
    <mergeCell ref="G9:H9"/>
    <mergeCell ref="I9:J9"/>
    <mergeCell ref="K9:M9"/>
    <mergeCell ref="A10:B10"/>
    <mergeCell ref="C10:D10"/>
    <mergeCell ref="E10:F10"/>
    <mergeCell ref="G10:H10"/>
    <mergeCell ref="I10:J10"/>
    <mergeCell ref="S11:T11"/>
    <mergeCell ref="V11:X11"/>
    <mergeCell ref="A14:B14"/>
    <mergeCell ref="C14:D14"/>
    <mergeCell ref="E14:F14"/>
    <mergeCell ref="G14:H14"/>
    <mergeCell ref="I14:J14"/>
    <mergeCell ref="K14:M14"/>
    <mergeCell ref="A11:B11"/>
    <mergeCell ref="C11:D11"/>
    <mergeCell ref="E11:F11"/>
    <mergeCell ref="G11:H11"/>
    <mergeCell ref="I11:J11"/>
    <mergeCell ref="K11:M11"/>
    <mergeCell ref="N15:N16"/>
    <mergeCell ref="A17:B17"/>
    <mergeCell ref="C17:D17"/>
    <mergeCell ref="E17:F17"/>
    <mergeCell ref="G17:H17"/>
    <mergeCell ref="I17:J17"/>
    <mergeCell ref="K17:M17"/>
    <mergeCell ref="A15:B16"/>
    <mergeCell ref="C15:D16"/>
    <mergeCell ref="E15:F16"/>
    <mergeCell ref="G15:H16"/>
    <mergeCell ref="I15:J16"/>
    <mergeCell ref="K15:M16"/>
    <mergeCell ref="K18:M18"/>
    <mergeCell ref="C19:D19"/>
    <mergeCell ref="E19:F19"/>
    <mergeCell ref="G19:H19"/>
    <mergeCell ref="I19:J19"/>
    <mergeCell ref="A18:A20"/>
    <mergeCell ref="C18:D18"/>
    <mergeCell ref="E18:F18"/>
    <mergeCell ref="G18:H18"/>
    <mergeCell ref="I18:J18"/>
    <mergeCell ref="K21:M21"/>
    <mergeCell ref="K19:M19"/>
    <mergeCell ref="C20:D20"/>
    <mergeCell ref="E20:F20"/>
    <mergeCell ref="G20:H20"/>
    <mergeCell ref="I20:J20"/>
    <mergeCell ref="K20:M20"/>
    <mergeCell ref="A21:B21"/>
    <mergeCell ref="C21:D21"/>
    <mergeCell ref="E21:F21"/>
    <mergeCell ref="G21:H21"/>
    <mergeCell ref="I21:J21"/>
    <mergeCell ref="K23:M23"/>
    <mergeCell ref="A22:B22"/>
    <mergeCell ref="C22:D22"/>
    <mergeCell ref="E22:F22"/>
    <mergeCell ref="G22:H22"/>
    <mergeCell ref="I22:J22"/>
    <mergeCell ref="K22:M22"/>
    <mergeCell ref="A23:B23"/>
    <mergeCell ref="C23:D23"/>
    <mergeCell ref="E23:F23"/>
    <mergeCell ref="G23:H23"/>
    <mergeCell ref="I23:J23"/>
    <mergeCell ref="A45:M51"/>
    <mergeCell ref="C25:D25"/>
    <mergeCell ref="S26:T26"/>
    <mergeCell ref="V26:X26"/>
    <mergeCell ref="C27:D27"/>
    <mergeCell ref="S27:T27"/>
    <mergeCell ref="V27:X27"/>
    <mergeCell ref="S28:T28"/>
    <mergeCell ref="V28:X28"/>
    <mergeCell ref="C29:D29"/>
    <mergeCell ref="S29:T29"/>
    <mergeCell ref="V29:X29"/>
  </mergeCells>
  <phoneticPr fontId="1"/>
  <pageMargins left="0.55118110236220474" right="0.19685039370078741" top="0.51181102362204722" bottom="0.31496062992125984" header="0.19685039370078741" footer="0.19685039370078741"/>
  <pageSetup paperSize="9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E38C7-5CB7-4075-823D-CCF4AFCD7877}">
  <sheetPr>
    <tabColor rgb="FFCCFF66"/>
  </sheetPr>
  <dimension ref="A2:Z47"/>
  <sheetViews>
    <sheetView topLeftCell="A16" workbookViewId="0">
      <selection activeCell="R19" sqref="R19"/>
    </sheetView>
  </sheetViews>
  <sheetFormatPr defaultRowHeight="13" x14ac:dyDescent="0.2"/>
  <cols>
    <col min="1" max="2" width="10.6328125" customWidth="1"/>
    <col min="3" max="6" width="7.08984375" customWidth="1"/>
    <col min="7" max="8" width="5.6328125" hidden="1" customWidth="1"/>
    <col min="9" max="10" width="5.6328125" customWidth="1"/>
    <col min="11" max="13" width="14.6328125" customWidth="1"/>
    <col min="14" max="16" width="9.26953125" style="25" bestFit="1" customWidth="1"/>
  </cols>
  <sheetData>
    <row r="2" spans="1:25" ht="18" customHeight="1" x14ac:dyDescent="0.2">
      <c r="L2" s="116">
        <v>46095</v>
      </c>
      <c r="M2" s="117"/>
    </row>
    <row r="4" spans="1:25" ht="30" customHeight="1" x14ac:dyDescent="0.2">
      <c r="A4" s="118" t="s">
        <v>142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</row>
    <row r="5" spans="1:25" ht="24" customHeight="1" x14ac:dyDescent="0.2"/>
    <row r="6" spans="1:25" ht="21" customHeight="1" x14ac:dyDescent="0.2">
      <c r="A6" s="10" t="s">
        <v>18</v>
      </c>
      <c r="L6" t="s">
        <v>40</v>
      </c>
    </row>
    <row r="7" spans="1:25" ht="27" customHeight="1" thickBot="1" x14ac:dyDescent="0.25">
      <c r="A7" s="121" t="s">
        <v>22</v>
      </c>
      <c r="B7" s="122"/>
      <c r="C7" s="121" t="s">
        <v>112</v>
      </c>
      <c r="D7" s="122"/>
      <c r="E7" s="121" t="s">
        <v>53</v>
      </c>
      <c r="F7" s="122"/>
      <c r="G7" s="256" t="s">
        <v>149</v>
      </c>
      <c r="H7" s="257"/>
      <c r="I7" s="121" t="s">
        <v>19</v>
      </c>
      <c r="J7" s="122"/>
      <c r="K7" s="121" t="s">
        <v>21</v>
      </c>
      <c r="L7" s="254"/>
      <c r="M7" s="122"/>
    </row>
    <row r="8" spans="1:25" ht="27" customHeight="1" thickTop="1" x14ac:dyDescent="0.2">
      <c r="A8" s="258" t="s">
        <v>34</v>
      </c>
      <c r="B8" s="259"/>
      <c r="C8" s="234">
        <f>C9+C10</f>
        <v>4692413</v>
      </c>
      <c r="D8" s="235"/>
      <c r="E8" s="238">
        <f>E9+E10</f>
        <v>4692413</v>
      </c>
      <c r="F8" s="239"/>
      <c r="G8" s="143">
        <f>G9+G10</f>
        <v>4171179</v>
      </c>
      <c r="H8" s="144"/>
      <c r="I8" s="260">
        <f t="shared" ref="I8:I13" si="0">C8-E8</f>
        <v>0</v>
      </c>
      <c r="J8" s="261"/>
      <c r="K8" s="232" t="s">
        <v>96</v>
      </c>
      <c r="L8" s="255"/>
      <c r="M8" s="233"/>
      <c r="O8" s="39"/>
    </row>
    <row r="9" spans="1:25" ht="27" customHeight="1" x14ac:dyDescent="0.2">
      <c r="A9" s="16"/>
      <c r="B9" s="19" t="s">
        <v>49</v>
      </c>
      <c r="C9" s="455">
        <v>971234</v>
      </c>
      <c r="D9" s="456"/>
      <c r="E9" s="262">
        <v>971234</v>
      </c>
      <c r="F9" s="263"/>
      <c r="G9" s="264">
        <v>775331</v>
      </c>
      <c r="H9" s="265"/>
      <c r="I9" s="266">
        <f t="shared" si="0"/>
        <v>0</v>
      </c>
      <c r="J9" s="267"/>
      <c r="K9" s="268" t="s">
        <v>97</v>
      </c>
      <c r="L9" s="269"/>
      <c r="M9" s="270"/>
    </row>
    <row r="10" spans="1:25" ht="27" customHeight="1" x14ac:dyDescent="0.2">
      <c r="A10" s="17"/>
      <c r="B10" s="18" t="s">
        <v>35</v>
      </c>
      <c r="C10" s="271">
        <v>3721179</v>
      </c>
      <c r="D10" s="272"/>
      <c r="E10" s="271">
        <v>3721179</v>
      </c>
      <c r="F10" s="272"/>
      <c r="G10" s="273">
        <v>3395848</v>
      </c>
      <c r="H10" s="274"/>
      <c r="I10" s="275">
        <f t="shared" si="0"/>
        <v>0</v>
      </c>
      <c r="J10" s="276"/>
      <c r="K10" s="277" t="s">
        <v>98</v>
      </c>
      <c r="L10" s="278"/>
      <c r="M10" s="279"/>
    </row>
    <row r="11" spans="1:25" ht="27" customHeight="1" x14ac:dyDescent="0.2">
      <c r="A11" s="446" t="s">
        <v>141</v>
      </c>
      <c r="B11" s="447"/>
      <c r="C11" s="448">
        <f>N11</f>
        <v>150000</v>
      </c>
      <c r="D11" s="449"/>
      <c r="E11" s="450">
        <v>0</v>
      </c>
      <c r="F11" s="451"/>
      <c r="G11" s="452">
        <v>0</v>
      </c>
      <c r="H11" s="453"/>
      <c r="I11" s="450">
        <f t="shared" si="0"/>
        <v>150000</v>
      </c>
      <c r="J11" s="451"/>
      <c r="K11" s="258" t="s">
        <v>140</v>
      </c>
      <c r="L11" s="454"/>
      <c r="M11" s="259"/>
      <c r="N11" s="25">
        <f>O11+P11</f>
        <v>150000</v>
      </c>
      <c r="O11" s="25">
        <v>150000</v>
      </c>
    </row>
    <row r="12" spans="1:25" ht="27" customHeight="1" thickBot="1" x14ac:dyDescent="0.25">
      <c r="A12" s="240" t="s">
        <v>31</v>
      </c>
      <c r="B12" s="241"/>
      <c r="C12" s="245">
        <f>N12</f>
        <v>8096</v>
      </c>
      <c r="D12" s="246"/>
      <c r="E12" s="247">
        <v>1000</v>
      </c>
      <c r="F12" s="248"/>
      <c r="G12" s="249">
        <v>0</v>
      </c>
      <c r="H12" s="250"/>
      <c r="I12" s="247">
        <f t="shared" si="0"/>
        <v>7096</v>
      </c>
      <c r="J12" s="248"/>
      <c r="K12" s="134" t="s">
        <v>139</v>
      </c>
      <c r="L12" s="135"/>
      <c r="M12" s="136"/>
      <c r="N12" s="25">
        <f>O12+P12</f>
        <v>8096</v>
      </c>
      <c r="O12" s="25">
        <v>3903</v>
      </c>
      <c r="P12" s="25">
        <v>4193</v>
      </c>
    </row>
    <row r="13" spans="1:25" ht="35.25" customHeight="1" thickTop="1" x14ac:dyDescent="0.2">
      <c r="A13" s="285" t="s">
        <v>50</v>
      </c>
      <c r="B13" s="286"/>
      <c r="C13" s="287">
        <f>C8+C11+C12</f>
        <v>4850509</v>
      </c>
      <c r="D13" s="288"/>
      <c r="E13" s="242">
        <f>E8+E11+E12</f>
        <v>4693413</v>
      </c>
      <c r="F13" s="243"/>
      <c r="G13" s="289">
        <f>G8+G11+G12</f>
        <v>4171179</v>
      </c>
      <c r="H13" s="290"/>
      <c r="I13" s="242">
        <f t="shared" si="0"/>
        <v>157096</v>
      </c>
      <c r="J13" s="243"/>
      <c r="K13" s="280"/>
      <c r="L13" s="281"/>
      <c r="M13" s="282"/>
    </row>
    <row r="14" spans="1:25" ht="18" customHeight="1" x14ac:dyDescent="0.2">
      <c r="C14" s="14"/>
      <c r="D14" s="14"/>
      <c r="E14" s="14"/>
      <c r="F14" s="14"/>
      <c r="G14" s="14"/>
      <c r="H14" s="14"/>
      <c r="I14" s="14"/>
      <c r="J14" s="14"/>
      <c r="Q14" s="2"/>
      <c r="R14" s="67">
        <v>45885</v>
      </c>
      <c r="S14" s="369" t="s">
        <v>32</v>
      </c>
      <c r="T14" s="369"/>
      <c r="U14" s="2" t="s">
        <v>83</v>
      </c>
      <c r="V14" s="370"/>
      <c r="W14" s="370"/>
      <c r="X14" s="370"/>
      <c r="Y14" s="66">
        <v>3903</v>
      </c>
    </row>
    <row r="15" spans="1:25" ht="18" customHeight="1" x14ac:dyDescent="0.2">
      <c r="C15" s="14"/>
      <c r="D15" s="14"/>
      <c r="E15" s="14"/>
      <c r="F15" s="14"/>
      <c r="G15" s="14"/>
      <c r="H15" s="14"/>
      <c r="I15" s="14"/>
      <c r="J15" s="14"/>
    </row>
    <row r="16" spans="1:25" ht="24" customHeight="1" x14ac:dyDescent="0.2">
      <c r="A16" s="9" t="s">
        <v>20</v>
      </c>
      <c r="C16" s="14"/>
      <c r="D16" s="14"/>
      <c r="E16" s="14"/>
      <c r="F16" s="14"/>
      <c r="G16" s="14"/>
      <c r="H16" s="14"/>
      <c r="I16" s="14"/>
      <c r="J16" s="14"/>
    </row>
    <row r="17" spans="1:26" ht="27" customHeight="1" thickBot="1" x14ac:dyDescent="0.25">
      <c r="A17" s="121" t="s">
        <v>22</v>
      </c>
      <c r="B17" s="122"/>
      <c r="C17" s="121" t="s">
        <v>112</v>
      </c>
      <c r="D17" s="122"/>
      <c r="E17" s="283" t="s">
        <v>54</v>
      </c>
      <c r="F17" s="284"/>
      <c r="G17" s="256" t="s">
        <v>44</v>
      </c>
      <c r="H17" s="257"/>
      <c r="I17" s="283" t="s">
        <v>19</v>
      </c>
      <c r="J17" s="284"/>
      <c r="K17" s="121" t="s">
        <v>21</v>
      </c>
      <c r="L17" s="254"/>
      <c r="M17" s="122"/>
    </row>
    <row r="18" spans="1:26" ht="27" customHeight="1" thickTop="1" x14ac:dyDescent="0.2">
      <c r="A18" s="291" t="s">
        <v>36</v>
      </c>
      <c r="B18" s="292"/>
      <c r="C18" s="414">
        <v>0</v>
      </c>
      <c r="D18" s="415"/>
      <c r="E18" s="416">
        <v>300000</v>
      </c>
      <c r="F18" s="417"/>
      <c r="G18" s="297">
        <v>0</v>
      </c>
      <c r="H18" s="298"/>
      <c r="I18" s="444">
        <f>C18-E18</f>
        <v>-300000</v>
      </c>
      <c r="J18" s="445"/>
      <c r="K18" s="301" t="s">
        <v>41</v>
      </c>
      <c r="L18" s="302"/>
      <c r="M18" s="303"/>
    </row>
    <row r="19" spans="1:26" ht="27" customHeight="1" x14ac:dyDescent="0.2">
      <c r="A19" s="304" t="s">
        <v>37</v>
      </c>
      <c r="B19" s="305"/>
      <c r="C19" s="426">
        <v>0</v>
      </c>
      <c r="D19" s="427"/>
      <c r="E19" s="428">
        <v>150000</v>
      </c>
      <c r="F19" s="429"/>
      <c r="G19" s="310">
        <v>0</v>
      </c>
      <c r="H19" s="311"/>
      <c r="I19" s="442">
        <f>C19-E19</f>
        <v>-150000</v>
      </c>
      <c r="J19" s="443"/>
      <c r="K19" s="232" t="s">
        <v>42</v>
      </c>
      <c r="L19" s="255"/>
      <c r="M19" s="233"/>
    </row>
    <row r="20" spans="1:26" ht="27" customHeight="1" x14ac:dyDescent="0.2">
      <c r="A20" s="312" t="s">
        <v>47</v>
      </c>
      <c r="B20" s="313"/>
      <c r="C20" s="426">
        <v>0</v>
      </c>
      <c r="D20" s="427"/>
      <c r="E20" s="428">
        <v>1800000</v>
      </c>
      <c r="F20" s="429"/>
      <c r="G20" s="310">
        <v>0</v>
      </c>
      <c r="H20" s="311"/>
      <c r="I20" s="440" t="s">
        <v>48</v>
      </c>
      <c r="J20" s="441"/>
      <c r="K20" s="316" t="s">
        <v>72</v>
      </c>
      <c r="L20" s="317"/>
      <c r="M20" s="318"/>
    </row>
    <row r="21" spans="1:26" ht="27" customHeight="1" x14ac:dyDescent="0.2">
      <c r="A21" s="232" t="s">
        <v>38</v>
      </c>
      <c r="B21" s="233"/>
      <c r="C21" s="435">
        <f>N21</f>
        <v>500330</v>
      </c>
      <c r="D21" s="436"/>
      <c r="E21" s="437">
        <v>500000</v>
      </c>
      <c r="F21" s="438"/>
      <c r="G21" s="310">
        <v>0</v>
      </c>
      <c r="H21" s="311"/>
      <c r="I21" s="430">
        <f>C21-E21</f>
        <v>330</v>
      </c>
      <c r="J21" s="431"/>
      <c r="K21" s="439" t="s">
        <v>138</v>
      </c>
      <c r="L21" s="255"/>
      <c r="M21" s="233"/>
      <c r="N21" s="25">
        <f>O21+P21</f>
        <v>500330</v>
      </c>
      <c r="O21" s="25">
        <v>500000</v>
      </c>
      <c r="P21" s="25">
        <v>330</v>
      </c>
    </row>
    <row r="22" spans="1:26" ht="27" customHeight="1" x14ac:dyDescent="0.2">
      <c r="A22" s="232" t="s">
        <v>66</v>
      </c>
      <c r="B22" s="233"/>
      <c r="C22" s="435">
        <f>N22</f>
        <v>0</v>
      </c>
      <c r="D22" s="436"/>
      <c r="E22" s="428">
        <v>300000</v>
      </c>
      <c r="F22" s="429"/>
      <c r="G22" s="310">
        <f>SUM(G3:G21)</f>
        <v>12513537</v>
      </c>
      <c r="H22" s="311"/>
      <c r="I22" s="430">
        <f>C22-E22</f>
        <v>-300000</v>
      </c>
      <c r="J22" s="431"/>
      <c r="K22" s="232" t="s">
        <v>46</v>
      </c>
      <c r="L22" s="255"/>
      <c r="M22" s="233"/>
      <c r="N22" s="25">
        <f>O22+P22</f>
        <v>0</v>
      </c>
      <c r="O22" s="25">
        <v>0</v>
      </c>
    </row>
    <row r="23" spans="1:26" ht="27" customHeight="1" x14ac:dyDescent="0.2">
      <c r="A23" s="232" t="s">
        <v>39</v>
      </c>
      <c r="B23" s="233"/>
      <c r="C23" s="426">
        <f>N23</f>
        <v>548006</v>
      </c>
      <c r="D23" s="427"/>
      <c r="E23" s="428">
        <v>700000</v>
      </c>
      <c r="F23" s="429"/>
      <c r="G23" s="310">
        <v>0</v>
      </c>
      <c r="H23" s="311"/>
      <c r="I23" s="430">
        <f>C23-E23</f>
        <v>-151994</v>
      </c>
      <c r="J23" s="431"/>
      <c r="K23" s="432" t="s">
        <v>137</v>
      </c>
      <c r="L23" s="433"/>
      <c r="M23" s="434"/>
      <c r="N23" s="25">
        <f>O23+P23</f>
        <v>548006</v>
      </c>
      <c r="O23" s="25">
        <v>547456</v>
      </c>
      <c r="P23" s="25">
        <v>550</v>
      </c>
    </row>
    <row r="24" spans="1:26" ht="27" customHeight="1" thickBot="1" x14ac:dyDescent="0.25">
      <c r="A24" s="324" t="s">
        <v>28</v>
      </c>
      <c r="B24" s="325"/>
      <c r="C24" s="420">
        <v>0</v>
      </c>
      <c r="D24" s="421"/>
      <c r="E24" s="422">
        <v>943413</v>
      </c>
      <c r="F24" s="423"/>
      <c r="G24" s="330">
        <v>0</v>
      </c>
      <c r="H24" s="331"/>
      <c r="I24" s="424">
        <f>C24-E24</f>
        <v>-943413</v>
      </c>
      <c r="J24" s="425"/>
      <c r="K24" s="332"/>
      <c r="L24" s="333"/>
      <c r="M24" s="334"/>
    </row>
    <row r="25" spans="1:26" ht="36" customHeight="1" thickTop="1" x14ac:dyDescent="0.2">
      <c r="A25" s="285" t="s">
        <v>50</v>
      </c>
      <c r="B25" s="286"/>
      <c r="C25" s="414">
        <f>SUM(C18:D24)</f>
        <v>1048336</v>
      </c>
      <c r="D25" s="415"/>
      <c r="E25" s="416">
        <f>SUM(E18:F24)</f>
        <v>4693413</v>
      </c>
      <c r="F25" s="417"/>
      <c r="G25" s="335">
        <f>SUM(G18:H24)</f>
        <v>12513537</v>
      </c>
      <c r="H25" s="336"/>
      <c r="I25" s="418">
        <f>C25-E25</f>
        <v>-3645077</v>
      </c>
      <c r="J25" s="419"/>
      <c r="K25" s="280"/>
      <c r="L25" s="281"/>
      <c r="M25" s="282"/>
    </row>
    <row r="26" spans="1:26" x14ac:dyDescent="0.2">
      <c r="H26" s="21"/>
      <c r="I26" s="21"/>
      <c r="N26" s="104">
        <f>C13-C25</f>
        <v>3802173</v>
      </c>
      <c r="O26" s="103"/>
    </row>
    <row r="27" spans="1:26" x14ac:dyDescent="0.2">
      <c r="A27" s="1"/>
      <c r="B27" s="1"/>
      <c r="E27" s="8"/>
      <c r="F27" s="8"/>
      <c r="G27" s="8"/>
      <c r="H27" s="8"/>
      <c r="I27" s="12"/>
      <c r="J27" s="12"/>
      <c r="L27" s="11"/>
      <c r="N27" s="102"/>
      <c r="R27" s="67">
        <v>45805</v>
      </c>
      <c r="S27" s="369" t="s">
        <v>64</v>
      </c>
      <c r="T27" s="369"/>
      <c r="U27" s="2" t="s">
        <v>83</v>
      </c>
      <c r="V27" s="370" t="s">
        <v>65</v>
      </c>
      <c r="W27" s="370"/>
      <c r="X27" s="370"/>
      <c r="Y27" s="66"/>
      <c r="Z27" s="65">
        <v>500000</v>
      </c>
    </row>
    <row r="28" spans="1:26" ht="18" customHeight="1" x14ac:dyDescent="0.2">
      <c r="B28" t="s">
        <v>106</v>
      </c>
      <c r="C28" s="368">
        <f>C13</f>
        <v>4850509</v>
      </c>
      <c r="D28" s="368"/>
      <c r="E28" t="s">
        <v>7</v>
      </c>
      <c r="N28"/>
      <c r="O28"/>
      <c r="P28"/>
      <c r="R28" s="67">
        <v>45805</v>
      </c>
      <c r="S28" s="369" t="s">
        <v>63</v>
      </c>
      <c r="T28" s="369"/>
      <c r="U28" s="2" t="s">
        <v>83</v>
      </c>
      <c r="V28" s="370" t="s">
        <v>68</v>
      </c>
      <c r="W28" s="370"/>
      <c r="X28" s="370"/>
      <c r="Y28" s="66"/>
      <c r="Z28" s="65">
        <v>330</v>
      </c>
    </row>
    <row r="29" spans="1:26" x14ac:dyDescent="0.2">
      <c r="C29" s="68"/>
      <c r="N29"/>
      <c r="O29"/>
      <c r="P29"/>
      <c r="Z29" s="66"/>
    </row>
    <row r="30" spans="1:26" ht="18" customHeight="1" x14ac:dyDescent="0.2">
      <c r="B30" t="s">
        <v>105</v>
      </c>
      <c r="C30" s="368">
        <f>C25</f>
        <v>1048336</v>
      </c>
      <c r="D30" s="368"/>
      <c r="E30" t="s">
        <v>7</v>
      </c>
      <c r="F30" s="25"/>
      <c r="G30" s="25"/>
      <c r="H30" s="25"/>
      <c r="I30" s="25"/>
      <c r="J30" s="25"/>
      <c r="K30" s="25"/>
      <c r="L30" s="25"/>
      <c r="M30" s="25"/>
      <c r="N30"/>
      <c r="O30"/>
      <c r="P30"/>
      <c r="R30" s="67">
        <v>45896</v>
      </c>
      <c r="S30" s="369" t="s">
        <v>73</v>
      </c>
      <c r="T30" s="369"/>
      <c r="U30" s="2" t="s">
        <v>83</v>
      </c>
      <c r="V30" s="370" t="s">
        <v>74</v>
      </c>
      <c r="W30" s="370"/>
      <c r="X30" s="370"/>
      <c r="Y30" s="66"/>
      <c r="Z30" s="65">
        <v>547456</v>
      </c>
    </row>
    <row r="31" spans="1:26" x14ac:dyDescent="0.2">
      <c r="B31" s="25"/>
      <c r="C31" s="68"/>
      <c r="D31" s="25"/>
      <c r="E31" s="25"/>
      <c r="F31" s="25"/>
      <c r="G31" s="25"/>
      <c r="H31" s="25"/>
      <c r="I31" s="25"/>
      <c r="J31" s="25"/>
      <c r="K31" s="25"/>
      <c r="L31" s="25"/>
      <c r="M31" s="69"/>
      <c r="N31"/>
      <c r="O31"/>
      <c r="P31"/>
      <c r="R31" s="67">
        <v>45896</v>
      </c>
      <c r="S31" s="369" t="s">
        <v>63</v>
      </c>
      <c r="T31" s="369"/>
      <c r="U31" s="2" t="s">
        <v>83</v>
      </c>
      <c r="V31" s="370" t="s">
        <v>75</v>
      </c>
      <c r="W31" s="370"/>
      <c r="X31" s="370"/>
      <c r="Y31" s="66"/>
      <c r="Z31" s="65">
        <v>550</v>
      </c>
    </row>
    <row r="32" spans="1:26" ht="18.75" customHeight="1" x14ac:dyDescent="0.2">
      <c r="B32" s="25" t="s">
        <v>55</v>
      </c>
      <c r="C32" s="368">
        <f>C28-C30</f>
        <v>3802173</v>
      </c>
      <c r="D32" s="368"/>
      <c r="E32" t="s">
        <v>7</v>
      </c>
      <c r="F32" s="25" t="s">
        <v>104</v>
      </c>
      <c r="G32" s="25"/>
      <c r="H32" s="25"/>
      <c r="I32" s="25"/>
      <c r="J32" s="25"/>
      <c r="K32" s="25"/>
      <c r="L32" s="25"/>
      <c r="M32" s="25"/>
      <c r="N32" s="85">
        <f>O32+P32</f>
        <v>4297621</v>
      </c>
      <c r="O32" s="25">
        <v>495448</v>
      </c>
      <c r="P32" s="25">
        <v>3802173</v>
      </c>
    </row>
    <row r="33" spans="2:17" x14ac:dyDescent="0.2">
      <c r="B33" s="25"/>
      <c r="C33" s="68"/>
      <c r="D33" s="68"/>
      <c r="F33" s="25"/>
      <c r="G33" s="25"/>
      <c r="H33" s="25"/>
      <c r="I33" s="25"/>
      <c r="J33" s="25"/>
      <c r="K33" s="25"/>
      <c r="L33" s="25"/>
      <c r="M33" s="25"/>
      <c r="N33"/>
      <c r="O33"/>
      <c r="P33"/>
    </row>
    <row r="34" spans="2:17" x14ac:dyDescent="0.2"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O34" s="85"/>
      <c r="P34" s="85"/>
    </row>
    <row r="35" spans="2:17" ht="18" customHeight="1" x14ac:dyDescent="0.2">
      <c r="B35" s="25" t="s">
        <v>103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/>
      <c r="O35"/>
      <c r="P35"/>
    </row>
    <row r="36" spans="2:17" x14ac:dyDescent="0.2">
      <c r="N36"/>
      <c r="O36"/>
      <c r="P36"/>
    </row>
    <row r="37" spans="2:17" ht="18" customHeight="1" x14ac:dyDescent="0.2">
      <c r="F37" t="s">
        <v>146</v>
      </c>
      <c r="N37"/>
      <c r="O37"/>
      <c r="P37"/>
    </row>
    <row r="38" spans="2:17" x14ac:dyDescent="0.2">
      <c r="N38"/>
      <c r="O38"/>
      <c r="P38"/>
    </row>
    <row r="39" spans="2:17" x14ac:dyDescent="0.2">
      <c r="N39"/>
      <c r="O39"/>
      <c r="P39"/>
    </row>
    <row r="40" spans="2:17" ht="18" customHeight="1" x14ac:dyDescent="0.2">
      <c r="B40" t="s">
        <v>102</v>
      </c>
      <c r="N40"/>
      <c r="Q40" s="25"/>
    </row>
    <row r="41" spans="2:17" ht="18" customHeight="1" x14ac:dyDescent="0.2">
      <c r="B41" t="s">
        <v>101</v>
      </c>
      <c r="N41"/>
      <c r="Q41" s="25"/>
    </row>
    <row r="42" spans="2:17" x14ac:dyDescent="0.2">
      <c r="N42"/>
      <c r="Q42" s="25"/>
    </row>
    <row r="43" spans="2:17" ht="18" customHeight="1" x14ac:dyDescent="0.2">
      <c r="F43" t="s">
        <v>147</v>
      </c>
      <c r="N43"/>
      <c r="Q43" s="25"/>
    </row>
    <row r="44" spans="2:17" ht="18" customHeight="1" x14ac:dyDescent="0.2">
      <c r="N44"/>
      <c r="Q44" s="25"/>
    </row>
    <row r="45" spans="2:17" ht="18" customHeight="1" x14ac:dyDescent="0.2">
      <c r="B45" s="25"/>
      <c r="C45" s="25"/>
      <c r="D45" s="25"/>
      <c r="F45" t="s">
        <v>148</v>
      </c>
      <c r="G45" s="25"/>
      <c r="H45" s="25"/>
      <c r="I45" s="25"/>
      <c r="J45" s="25"/>
      <c r="K45" s="25"/>
      <c r="L45" s="25"/>
      <c r="M45" s="25"/>
      <c r="N45"/>
      <c r="Q45" s="25"/>
    </row>
    <row r="46" spans="2:17" x14ac:dyDescent="0.2">
      <c r="N46"/>
      <c r="O46"/>
      <c r="P46"/>
    </row>
    <row r="47" spans="2:17" x14ac:dyDescent="0.2">
      <c r="N47"/>
      <c r="O47"/>
      <c r="P47"/>
    </row>
  </sheetData>
  <mergeCells count="109">
    <mergeCell ref="A8:B8"/>
    <mergeCell ref="C8:D8"/>
    <mergeCell ref="E8:F8"/>
    <mergeCell ref="G8:H8"/>
    <mergeCell ref="I8:J8"/>
    <mergeCell ref="K8:M8"/>
    <mergeCell ref="L2:M2"/>
    <mergeCell ref="A4:M4"/>
    <mergeCell ref="A7:B7"/>
    <mergeCell ref="C7:D7"/>
    <mergeCell ref="E7:F7"/>
    <mergeCell ref="G7:H7"/>
    <mergeCell ref="I7:J7"/>
    <mergeCell ref="K7:M7"/>
    <mergeCell ref="C9:D9"/>
    <mergeCell ref="E9:F9"/>
    <mergeCell ref="G9:H9"/>
    <mergeCell ref="I9:J9"/>
    <mergeCell ref="K9:M9"/>
    <mergeCell ref="C10:D10"/>
    <mergeCell ref="E10:F10"/>
    <mergeCell ref="G10:H10"/>
    <mergeCell ref="I10:J10"/>
    <mergeCell ref="K10:M10"/>
    <mergeCell ref="A12:B12"/>
    <mergeCell ref="C12:D12"/>
    <mergeCell ref="E12:F12"/>
    <mergeCell ref="G12:H12"/>
    <mergeCell ref="I12:J12"/>
    <mergeCell ref="K12:M12"/>
    <mergeCell ref="A11:B11"/>
    <mergeCell ref="C11:D11"/>
    <mergeCell ref="E11:F11"/>
    <mergeCell ref="G11:H11"/>
    <mergeCell ref="I11:J11"/>
    <mergeCell ref="K11:M11"/>
    <mergeCell ref="S14:T14"/>
    <mergeCell ref="V14:X14"/>
    <mergeCell ref="A17:B17"/>
    <mergeCell ref="C17:D17"/>
    <mergeCell ref="E17:F17"/>
    <mergeCell ref="G17:H17"/>
    <mergeCell ref="I17:J17"/>
    <mergeCell ref="K17:M17"/>
    <mergeCell ref="A13:B13"/>
    <mergeCell ref="C13:D13"/>
    <mergeCell ref="E13:F13"/>
    <mergeCell ref="G13:H13"/>
    <mergeCell ref="I13:J13"/>
    <mergeCell ref="K13:M13"/>
    <mergeCell ref="A19:B19"/>
    <mergeCell ref="C19:D19"/>
    <mergeCell ref="E19:F19"/>
    <mergeCell ref="G19:H19"/>
    <mergeCell ref="I19:J19"/>
    <mergeCell ref="K19:M19"/>
    <mergeCell ref="A18:B18"/>
    <mergeCell ref="C18:D18"/>
    <mergeCell ref="E18:F18"/>
    <mergeCell ref="G18:H18"/>
    <mergeCell ref="I18:J18"/>
    <mergeCell ref="K18:M18"/>
    <mergeCell ref="A21:B21"/>
    <mergeCell ref="C21:D21"/>
    <mergeCell ref="E21:F21"/>
    <mergeCell ref="G21:H21"/>
    <mergeCell ref="I21:J21"/>
    <mergeCell ref="K21:M21"/>
    <mergeCell ref="A20:B20"/>
    <mergeCell ref="C20:D20"/>
    <mergeCell ref="E20:F20"/>
    <mergeCell ref="G20:H20"/>
    <mergeCell ref="I20:J20"/>
    <mergeCell ref="K20:M20"/>
    <mergeCell ref="A23:B23"/>
    <mergeCell ref="C23:D23"/>
    <mergeCell ref="E23:F23"/>
    <mergeCell ref="G23:H23"/>
    <mergeCell ref="I23:J23"/>
    <mergeCell ref="K23:M23"/>
    <mergeCell ref="A22:B22"/>
    <mergeCell ref="C22:D22"/>
    <mergeCell ref="E22:F22"/>
    <mergeCell ref="G22:H22"/>
    <mergeCell ref="I22:J22"/>
    <mergeCell ref="K22:M22"/>
    <mergeCell ref="A25:B25"/>
    <mergeCell ref="C25:D25"/>
    <mergeCell ref="E25:F25"/>
    <mergeCell ref="G25:H25"/>
    <mergeCell ref="I25:J25"/>
    <mergeCell ref="K25:M25"/>
    <mergeCell ref="A24:B24"/>
    <mergeCell ref="C24:D24"/>
    <mergeCell ref="E24:F24"/>
    <mergeCell ref="G24:H24"/>
    <mergeCell ref="I24:J24"/>
    <mergeCell ref="K24:M24"/>
    <mergeCell ref="S31:T31"/>
    <mergeCell ref="V31:X31"/>
    <mergeCell ref="C32:D32"/>
    <mergeCell ref="S27:T27"/>
    <mergeCell ref="V27:X27"/>
    <mergeCell ref="C28:D28"/>
    <mergeCell ref="S28:T28"/>
    <mergeCell ref="V28:X28"/>
    <mergeCell ref="C30:D30"/>
    <mergeCell ref="S30:T30"/>
    <mergeCell ref="V30:X30"/>
  </mergeCells>
  <phoneticPr fontId="1"/>
  <pageMargins left="0.68" right="0.19685039370078741" top="0.55118110236220474" bottom="0.27559055118110237" header="0.19685039370078741" footer="0.19685039370078741"/>
  <pageSetup paperSize="9" scale="90" orientation="portrait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M59"/>
  <sheetViews>
    <sheetView zoomScaleNormal="100" workbookViewId="0">
      <selection activeCell="S21" sqref="S21"/>
    </sheetView>
  </sheetViews>
  <sheetFormatPr defaultRowHeight="13" x14ac:dyDescent="0.2"/>
  <cols>
    <col min="8" max="13" width="5" customWidth="1"/>
  </cols>
  <sheetData>
    <row r="2" spans="2:13" x14ac:dyDescent="0.2">
      <c r="L2" s="459" t="s">
        <v>1</v>
      </c>
      <c r="M2" s="459"/>
    </row>
    <row r="3" spans="2:13" x14ac:dyDescent="0.2">
      <c r="L3" s="2"/>
      <c r="M3" s="2"/>
    </row>
    <row r="4" spans="2:13" x14ac:dyDescent="0.2">
      <c r="G4" s="8" t="s">
        <v>16</v>
      </c>
      <c r="I4" s="1" t="s">
        <v>15</v>
      </c>
      <c r="J4" s="1"/>
      <c r="K4" s="1" t="s">
        <v>14</v>
      </c>
      <c r="L4" s="1"/>
      <c r="M4" s="1" t="s">
        <v>13</v>
      </c>
    </row>
    <row r="6" spans="2:13" x14ac:dyDescent="0.2">
      <c r="C6" s="465" t="s">
        <v>0</v>
      </c>
      <c r="D6" s="465"/>
      <c r="E6" s="465"/>
      <c r="F6" s="465"/>
      <c r="G6" s="465"/>
      <c r="H6" s="465"/>
      <c r="I6" s="465"/>
    </row>
    <row r="7" spans="2:13" x14ac:dyDescent="0.2">
      <c r="C7" s="465"/>
      <c r="D7" s="465"/>
      <c r="E7" s="465"/>
      <c r="F7" s="465"/>
      <c r="G7" s="465"/>
      <c r="H7" s="465"/>
      <c r="I7" s="465"/>
    </row>
    <row r="8" spans="2:13" x14ac:dyDescent="0.2">
      <c r="C8" s="465"/>
      <c r="D8" s="465"/>
      <c r="E8" s="465"/>
      <c r="F8" s="465"/>
      <c r="G8" s="465"/>
      <c r="H8" s="465"/>
      <c r="I8" s="465"/>
    </row>
    <row r="10" spans="2:13" x14ac:dyDescent="0.2">
      <c r="B10" s="346" t="s">
        <v>9</v>
      </c>
      <c r="C10" s="346"/>
      <c r="D10" s="346" t="s">
        <v>10</v>
      </c>
      <c r="E10" s="346"/>
      <c r="F10" s="346" t="s">
        <v>11</v>
      </c>
      <c r="G10" s="460"/>
      <c r="H10" s="461"/>
      <c r="I10" s="462"/>
      <c r="J10" s="462"/>
      <c r="K10" s="462"/>
      <c r="L10" s="462"/>
      <c r="M10" s="463"/>
    </row>
    <row r="11" spans="2:13" ht="40.5" customHeight="1" x14ac:dyDescent="0.2">
      <c r="B11" s="346"/>
      <c r="C11" s="346"/>
      <c r="D11" s="346"/>
      <c r="E11" s="346"/>
      <c r="F11" s="346"/>
      <c r="G11" s="460"/>
      <c r="H11" s="6" t="s">
        <v>3</v>
      </c>
      <c r="I11" s="4" t="s">
        <v>4</v>
      </c>
      <c r="J11" s="4" t="s">
        <v>5</v>
      </c>
      <c r="K11" s="5" t="s">
        <v>6</v>
      </c>
      <c r="L11" s="4" t="s">
        <v>2</v>
      </c>
      <c r="M11" s="3" t="s">
        <v>7</v>
      </c>
    </row>
    <row r="14" spans="2:13" x14ac:dyDescent="0.2">
      <c r="B14" s="464" t="s">
        <v>8</v>
      </c>
      <c r="C14" s="464"/>
      <c r="D14" s="464"/>
      <c r="E14" s="464"/>
      <c r="F14" s="464"/>
      <c r="G14" s="464"/>
      <c r="H14" s="464"/>
      <c r="I14" s="464"/>
      <c r="J14" s="464"/>
      <c r="K14" s="464"/>
      <c r="L14" s="464"/>
      <c r="M14" s="464"/>
    </row>
    <row r="15" spans="2:13" x14ac:dyDescent="0.2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39" ht="11.25" customHeight="1" x14ac:dyDescent="0.2"/>
    <row r="59" spans="8:13" x14ac:dyDescent="0.2">
      <c r="H59" s="457" t="s">
        <v>12</v>
      </c>
      <c r="I59" s="458"/>
      <c r="J59" s="458"/>
      <c r="K59" s="458"/>
      <c r="L59" s="458"/>
      <c r="M59" s="458"/>
    </row>
  </sheetData>
  <mergeCells count="11">
    <mergeCell ref="H59:M59"/>
    <mergeCell ref="L2:M2"/>
    <mergeCell ref="B11:C11"/>
    <mergeCell ref="D11:E11"/>
    <mergeCell ref="F11:G11"/>
    <mergeCell ref="H10:M10"/>
    <mergeCell ref="B14:M14"/>
    <mergeCell ref="C6:I8"/>
    <mergeCell ref="B10:C10"/>
    <mergeCell ref="D10:E10"/>
    <mergeCell ref="F10:G10"/>
  </mergeCells>
  <phoneticPr fontId="1"/>
  <pageMargins left="0.7" right="0.7" top="0.75" bottom="0.75" header="0.3" footer="0.3"/>
  <pageSetup paperSize="9" scale="96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2:M59"/>
  <sheetViews>
    <sheetView zoomScaleNormal="100" workbookViewId="0">
      <selection activeCell="I9" sqref="I9:M9"/>
    </sheetView>
  </sheetViews>
  <sheetFormatPr defaultRowHeight="13" x14ac:dyDescent="0.2"/>
  <cols>
    <col min="8" max="13" width="5" customWidth="1"/>
  </cols>
  <sheetData>
    <row r="2" spans="2:13" x14ac:dyDescent="0.2">
      <c r="L2" s="459" t="s">
        <v>1</v>
      </c>
      <c r="M2" s="459"/>
    </row>
    <row r="3" spans="2:13" x14ac:dyDescent="0.2">
      <c r="L3" s="2"/>
      <c r="M3" s="2"/>
    </row>
    <row r="4" spans="2:13" x14ac:dyDescent="0.2">
      <c r="G4" s="8" t="s">
        <v>16</v>
      </c>
      <c r="I4" s="1" t="s">
        <v>15</v>
      </c>
      <c r="J4" s="1"/>
      <c r="K4" s="1" t="s">
        <v>14</v>
      </c>
      <c r="L4" s="1"/>
      <c r="M4" s="1" t="s">
        <v>13</v>
      </c>
    </row>
    <row r="6" spans="2:13" x14ac:dyDescent="0.2">
      <c r="C6" s="465" t="s">
        <v>17</v>
      </c>
      <c r="D6" s="465"/>
      <c r="E6" s="465"/>
      <c r="F6" s="465"/>
      <c r="G6" s="465"/>
      <c r="H6" s="465"/>
      <c r="I6" s="465"/>
    </row>
    <row r="7" spans="2:13" x14ac:dyDescent="0.2">
      <c r="C7" s="465"/>
      <c r="D7" s="465"/>
      <c r="E7" s="465"/>
      <c r="F7" s="465"/>
      <c r="G7" s="465"/>
      <c r="H7" s="465"/>
      <c r="I7" s="465"/>
    </row>
    <row r="8" spans="2:13" x14ac:dyDescent="0.2">
      <c r="C8" s="465"/>
      <c r="D8" s="465"/>
      <c r="E8" s="465"/>
      <c r="F8" s="465"/>
      <c r="G8" s="465"/>
      <c r="H8" s="465"/>
      <c r="I8" s="465"/>
    </row>
    <row r="10" spans="2:13" x14ac:dyDescent="0.2">
      <c r="B10" s="346" t="s">
        <v>9</v>
      </c>
      <c r="C10" s="346"/>
      <c r="D10" s="346" t="s">
        <v>10</v>
      </c>
      <c r="E10" s="346"/>
      <c r="F10" s="346" t="s">
        <v>11</v>
      </c>
      <c r="G10" s="460"/>
      <c r="H10" s="461"/>
      <c r="I10" s="462"/>
      <c r="J10" s="462"/>
      <c r="K10" s="462"/>
      <c r="L10" s="462"/>
      <c r="M10" s="463"/>
    </row>
    <row r="11" spans="2:13" ht="40.5" customHeight="1" x14ac:dyDescent="0.2">
      <c r="B11" s="346"/>
      <c r="C11" s="346"/>
      <c r="D11" s="346"/>
      <c r="E11" s="346"/>
      <c r="F11" s="346"/>
      <c r="G11" s="460"/>
      <c r="H11" s="6" t="s">
        <v>3</v>
      </c>
      <c r="I11" s="4" t="s">
        <v>4</v>
      </c>
      <c r="J11" s="4" t="s">
        <v>5</v>
      </c>
      <c r="K11" s="5" t="s">
        <v>6</v>
      </c>
      <c r="L11" s="4" t="s">
        <v>2</v>
      </c>
      <c r="M11" s="3" t="s">
        <v>7</v>
      </c>
    </row>
    <row r="14" spans="2:13" x14ac:dyDescent="0.2">
      <c r="B14" s="464" t="s">
        <v>8</v>
      </c>
      <c r="C14" s="464"/>
      <c r="D14" s="464"/>
      <c r="E14" s="464"/>
      <c r="F14" s="464"/>
      <c r="G14" s="464"/>
      <c r="H14" s="464"/>
      <c r="I14" s="464"/>
      <c r="J14" s="464"/>
      <c r="K14" s="464"/>
      <c r="L14" s="464"/>
      <c r="M14" s="464"/>
    </row>
    <row r="15" spans="2:13" x14ac:dyDescent="0.2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59" spans="8:13" x14ac:dyDescent="0.2">
      <c r="H59" s="457" t="s">
        <v>12</v>
      </c>
      <c r="I59" s="458"/>
      <c r="J59" s="458"/>
      <c r="K59" s="458"/>
      <c r="L59" s="458"/>
      <c r="M59" s="458"/>
    </row>
  </sheetData>
  <mergeCells count="11">
    <mergeCell ref="B11:C11"/>
    <mergeCell ref="D11:E11"/>
    <mergeCell ref="F11:G11"/>
    <mergeCell ref="B14:M14"/>
    <mergeCell ref="H59:M59"/>
    <mergeCell ref="L2:M2"/>
    <mergeCell ref="C6:I8"/>
    <mergeCell ref="B10:C10"/>
    <mergeCell ref="D10:E10"/>
    <mergeCell ref="F10:G10"/>
    <mergeCell ref="H10:M10"/>
  </mergeCells>
  <phoneticPr fontId="1"/>
  <pageMargins left="0.7" right="0.7" top="0.75" bottom="0.75" header="0.3" footer="0.3"/>
  <pageSetup paperSize="9" scale="96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53648-C1D7-4A62-B332-182E746219D0}">
  <sheetPr codeName="Sheet10"/>
  <dimension ref="A1"/>
  <sheetViews>
    <sheetView workbookViewId="0">
      <selection activeCell="P27" sqref="P27"/>
    </sheetView>
  </sheetViews>
  <sheetFormatPr defaultRowHeight="13" x14ac:dyDescent="0.2"/>
  <sheetData/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7A637-30C5-48E1-8106-289B94E94452}">
  <sheetPr codeName="Sheet11"/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5</vt:i4>
      </vt:variant>
    </vt:vector>
  </HeadingPairs>
  <TitlesOfParts>
    <vt:vector size="14" baseType="lpstr">
      <vt:lpstr>R８(26)特別会計Ⅰ予算書</vt:lpstr>
      <vt:lpstr>R8(26)特別会計Ⅱ予算書</vt:lpstr>
      <vt:lpstr>R７特別会計 出納簿</vt:lpstr>
      <vt:lpstr>R7(25)特別会計Ⅰ決算書</vt:lpstr>
      <vt:lpstr>R7(25)特別会計Ⅱ決算書</vt:lpstr>
      <vt:lpstr>収入伝票</vt:lpstr>
      <vt:lpstr>支払伝票</vt:lpstr>
      <vt:lpstr>Sheet1</vt:lpstr>
      <vt:lpstr>Sheet2</vt:lpstr>
      <vt:lpstr>'R7(25)特別会計Ⅰ決算書'!Print_Area</vt:lpstr>
      <vt:lpstr>'R7(25)特別会計Ⅱ決算書'!Print_Area</vt:lpstr>
      <vt:lpstr>'R７特別会計 出納簿'!Print_Area</vt:lpstr>
      <vt:lpstr>'R８(26)特別会計Ⅰ予算書'!Print_Area</vt:lpstr>
      <vt:lpstr>'R8(26)特別会計Ⅱ予算書'!Print_Area</vt:lpstr>
    </vt:vector>
  </TitlesOfParts>
  <Company>川崎市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川崎市教育委員会</dc:creator>
  <cp:lastModifiedBy>県同窓会 日体大</cp:lastModifiedBy>
  <cp:lastPrinted>2026-06-03T07:42:31Z</cp:lastPrinted>
  <dcterms:created xsi:type="dcterms:W3CDTF">2022-03-25T06:08:59Z</dcterms:created>
  <dcterms:modified xsi:type="dcterms:W3CDTF">2026-06-03T07:52:04Z</dcterms:modified>
</cp:coreProperties>
</file>